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35569\Desktop\"/>
    </mc:Choice>
  </mc:AlternateContent>
  <xr:revisionPtr revIDLastSave="0" documentId="13_ncr:1_{740C4DD2-A644-4FD1-B0D2-6A31EC935F4C}" xr6:coauthVersionLast="46" xr6:coauthVersionMax="46" xr10:uidLastSave="{00000000-0000-0000-0000-000000000000}"/>
  <bookViews>
    <workbookView xWindow="-120" yWindow="-120" windowWidth="29040" windowHeight="15840" xr2:uid="{78C1248B-B8E1-4C89-A17D-C6BB54864F57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7" i="1" l="1"/>
  <c r="F47" i="1"/>
  <c r="H42" i="1"/>
  <c r="H47" i="1" s="1"/>
  <c r="F38" i="1"/>
  <c r="F41" i="1" s="1"/>
  <c r="E37" i="1"/>
  <c r="E46" i="1" s="1"/>
  <c r="F33" i="1"/>
  <c r="F34" i="1" s="1"/>
  <c r="F35" i="1" s="1"/>
  <c r="F36" i="1" s="1"/>
  <c r="G31" i="1"/>
  <c r="D28" i="1"/>
  <c r="D23" i="1"/>
  <c r="H19" i="1"/>
  <c r="E19" i="1"/>
  <c r="E30" i="1" s="1"/>
  <c r="H16" i="1"/>
  <c r="D14" i="1"/>
  <c r="A13" i="1"/>
  <c r="A12" i="1"/>
  <c r="F44" i="1" l="1"/>
  <c r="F43" i="1"/>
  <c r="E47" i="1"/>
  <c r="F39" i="1"/>
  <c r="F40" i="1" s="1"/>
  <c r="F42" i="1" s="1"/>
  <c r="H46" i="1"/>
</calcChain>
</file>

<file path=xl/sharedStrings.xml><?xml version="1.0" encoding="utf-8"?>
<sst xmlns="http://schemas.openxmlformats.org/spreadsheetml/2006/main" count="178" uniqueCount="150">
  <si>
    <t>Nr.</t>
  </si>
  <si>
    <t>Objekti i prokurimeve</t>
  </si>
  <si>
    <t>Numeri I References se pocedures se prokurimit</t>
  </si>
  <si>
    <t>Lloji i Procedurës së prokurimit</t>
  </si>
  <si>
    <t>Fondi limit me të cilën është shpallur proçedura</t>
  </si>
  <si>
    <t>Data e zhvillimit te procedures</t>
  </si>
  <si>
    <t>Operatori ekonomik/bashkimi i operatorëve ekonomik i/të shpallur fitues dhe NUIS</t>
  </si>
  <si>
    <t>Vlera e kontratës së nënshkruar</t>
  </si>
  <si>
    <t>Data e lidhjes se kontrates</t>
  </si>
  <si>
    <t>FATURA</t>
  </si>
  <si>
    <t>Paisje elektronike</t>
  </si>
  <si>
    <t>REF-97641-06-08</t>
  </si>
  <si>
    <t>Blerje me Vlerë të vogël</t>
  </si>
  <si>
    <t>10.06.2021  19.11.2021</t>
  </si>
  <si>
    <t xml:space="preserve">Fatjon Lili L81618003  Elvis HajderajL52208070A </t>
  </si>
  <si>
    <t>11.06.2021  01.12.2021</t>
  </si>
  <si>
    <t>Paisje mobilje</t>
  </si>
  <si>
    <t>10.11.2021</t>
  </si>
  <si>
    <t>Nika sk.p.k  J74818826S</t>
  </si>
  <si>
    <t>14.12.2021</t>
  </si>
  <si>
    <t>Shtypshkrime</t>
  </si>
  <si>
    <t>Me vlerë nën 100000 lekë</t>
  </si>
  <si>
    <t>09.12.2021   13.12.2021</t>
  </si>
  <si>
    <t>Argjiro Grup sh.p.k.   K72806612T                    Milosao sh.p.k.  K54208807M</t>
  </si>
  <si>
    <t xml:space="preserve">   10.12.2021                13.12.2021</t>
  </si>
  <si>
    <t>Kancelari</t>
  </si>
  <si>
    <t>REF-00945-07-14</t>
  </si>
  <si>
    <t>15.07.2022</t>
  </si>
  <si>
    <t>Office Center K41425042N</t>
  </si>
  <si>
    <t>16.07.2021</t>
  </si>
  <si>
    <t>Leter</t>
  </si>
  <si>
    <t>REF-00945-07-15</t>
  </si>
  <si>
    <t>15.07.2023</t>
  </si>
  <si>
    <t>16.07.2022</t>
  </si>
  <si>
    <t>Tonera</t>
  </si>
  <si>
    <t>24.09.2021   24.09.2021</t>
  </si>
  <si>
    <t>Blueprint Technologies    L82428011G</t>
  </si>
  <si>
    <t>01.10.2021   05.10.2021</t>
  </si>
  <si>
    <t>Materiale per pastrim, dezinfektim, ngrohje, ndricim</t>
  </si>
  <si>
    <t>15.09.2021</t>
  </si>
  <si>
    <t>SPARK-KLEAN        K83904801M</t>
  </si>
  <si>
    <t>Karburant dhe vaj  (a+b+c+d)</t>
  </si>
  <si>
    <t>a</t>
  </si>
  <si>
    <t>Karburant per automjete</t>
  </si>
  <si>
    <t>12.10.2021</t>
  </si>
  <si>
    <t>“D&amp;J “ SH.A     L41825004O</t>
  </si>
  <si>
    <t>15.10.2021</t>
  </si>
  <si>
    <t>b</t>
  </si>
  <si>
    <t>Karburant per gjenerator</t>
  </si>
  <si>
    <t>12.10.2022</t>
  </si>
  <si>
    <t>Pjese kembimi, goma dhe bateri  (a+b+c)</t>
  </si>
  <si>
    <t>Pjese kembimi</t>
  </si>
  <si>
    <t>10.03.2021    10.11.2021</t>
  </si>
  <si>
    <t>KADIU sha. NUIS J61817045K</t>
  </si>
  <si>
    <t>18.03.2021    12.11.2021</t>
  </si>
  <si>
    <t>Goma makine</t>
  </si>
  <si>
    <t>02.09.2021</t>
  </si>
  <si>
    <t>EXCELLENT TIRES       L16628202D</t>
  </si>
  <si>
    <t xml:space="preserve">Siguracione te mjeteve te transportit </t>
  </si>
  <si>
    <t>Janar- \Dhjetor 2021</t>
  </si>
  <si>
    <t>Renata Baxheri-Intersig   L64730801A</t>
  </si>
  <si>
    <t>11.11.2021   17.12.2021</t>
  </si>
  <si>
    <t>Mirembajtje mjete transporti</t>
  </si>
  <si>
    <t>09.07.2021</t>
  </si>
  <si>
    <t>Elton Abazaj NUIS K32509698K</t>
  </si>
  <si>
    <t>Shpenzime te tjera transporti</t>
  </si>
  <si>
    <t>09.07.2021      21.12.2021</t>
  </si>
  <si>
    <t>Edi Motors NUIS: M07006501C    MANCELLARI ALBAN   L54523802L</t>
  </si>
  <si>
    <t>Mirembajtje godine</t>
  </si>
  <si>
    <t>19.11.2021</t>
  </si>
  <si>
    <t>Instalim dhe sherbim interneti (lidhje pa kabell), Faqe Web</t>
  </si>
  <si>
    <t>Janar - Dhjetor</t>
  </si>
  <si>
    <t xml:space="preserve">   Albtelekom sha NUIS : J61824053N                     </t>
  </si>
  <si>
    <t>Mirëmbajtje elektrike</t>
  </si>
  <si>
    <t>10.12.2021</t>
  </si>
  <si>
    <t xml:space="preserve">Mirembajtje paisje  teknike </t>
  </si>
  <si>
    <t>Dhimiter Nasto                 K83903805Q</t>
  </si>
  <si>
    <t>21.12.2021</t>
  </si>
  <si>
    <t>Te tjera materiale dhe te pergjithshme</t>
  </si>
  <si>
    <t>14.12.2021          22.12.2021</t>
  </si>
  <si>
    <t xml:space="preserve">  Milosao sh.p.k.  K54208807M                     Ledian Mitro  PF K94023804P</t>
  </si>
  <si>
    <t>15.12.2021                   23.12.2021</t>
  </si>
  <si>
    <t>Totali   A</t>
  </si>
  <si>
    <t>B</t>
  </si>
  <si>
    <t>Udhetim e dieta</t>
  </si>
  <si>
    <t>Janar - Djetor 2021</t>
  </si>
  <si>
    <t>Personeli- komandime</t>
  </si>
  <si>
    <t>Elektricitet</t>
  </si>
  <si>
    <t>OSHEE NUIS: K72410014H</t>
  </si>
  <si>
    <t>Uje</t>
  </si>
  <si>
    <t>Ujësjellës kanalizime Sarandë,                                           NUIS J64228814d</t>
  </si>
  <si>
    <t>Sherbime telefonike</t>
  </si>
  <si>
    <t xml:space="preserve">Albtelekom,  NUIS :J61824053N,               </t>
  </si>
  <si>
    <t>Posta dhe sherbimi korrier</t>
  </si>
  <si>
    <t>Filiali i Postës Sarandë  NUIS : J61924007M</t>
  </si>
  <si>
    <t>Avokate, eksperte, perkthyes  (a+b+c)</t>
  </si>
  <si>
    <t>avokate</t>
  </si>
  <si>
    <t xml:space="preserve"> Marsela Aliaj: L64620802A   Albana Husi:K74727801H      Leze Zisi:K64105847A    Kristo Milo:K33713820G                                                                         </t>
  </si>
  <si>
    <t>eksperte - psikister</t>
  </si>
  <si>
    <t>Besnik Kroi</t>
  </si>
  <si>
    <t>c</t>
  </si>
  <si>
    <t>psikolog</t>
  </si>
  <si>
    <t>Ana Miça  L84622892M       Valbona Caushi            M04504801T</t>
  </si>
  <si>
    <t>20                 105</t>
  </si>
  <si>
    <t>d</t>
  </si>
  <si>
    <t>perkthyes</t>
  </si>
  <si>
    <t>Behar Zenelaj,Eli Nini,  Marina Kaishi                        Anila Hitaj L64007804C             Thoma KordhaL24009801H</t>
  </si>
  <si>
    <t>Shpenzime per tatim - taksa te paguara nga institucioni</t>
  </si>
  <si>
    <t>Taksa lokale</t>
  </si>
  <si>
    <t>Bashkia Sarandë</t>
  </si>
  <si>
    <t>Taksa qarkullimi dhe kolaudimi automjeti</t>
  </si>
  <si>
    <t xml:space="preserve">DRSHTRR - Sarandë, </t>
  </si>
  <si>
    <t>Te tjera</t>
  </si>
  <si>
    <t>09.04.21</t>
  </si>
  <si>
    <t>Totali   B</t>
  </si>
  <si>
    <t>TOTALI A+B</t>
  </si>
  <si>
    <t>Nr.7/2021 date 16.06.2021              Nr.101/2021 date 01.12.2021</t>
  </si>
  <si>
    <t xml:space="preserve"> Nr.93/2021, date 29.12.2021</t>
  </si>
  <si>
    <t>Fatura Nr.72, date 14.12.2021</t>
  </si>
  <si>
    <t>Fatura Nr.70, date 13.12.2021</t>
  </si>
  <si>
    <t>592920                 126600</t>
  </si>
  <si>
    <t>Fatura 646/2021 date 14.12.2021                                    Fatura 364, date 13.12.2021</t>
  </si>
  <si>
    <t>93920                            26000</t>
  </si>
  <si>
    <t>Fature elektronike 1774/2021, datre 22.07.2021</t>
  </si>
  <si>
    <t>nr. 112/2021 datë 01.10.2021                        Faturë tatimore nr. 119/2021 datë 13.10.2021,</t>
  </si>
  <si>
    <t>240000            174480</t>
  </si>
  <si>
    <t>Fature83/2021, dt.14.09.2021</t>
  </si>
  <si>
    <t>Fature tatimore39/2021,dt.15.10.2021</t>
  </si>
  <si>
    <t>Faturë Nr. 19/2021 datë 10.03.2021                               Fature fiskale nr.604/2021,dt.15.11.2021</t>
  </si>
  <si>
    <t>38900                     23160</t>
  </si>
  <si>
    <t>.Fature10/2021,dt.13.09.2021</t>
  </si>
  <si>
    <t xml:space="preserve">Fatura nr.308855, dt.03.11.2021                 Fatura nr.324622, dt.16.12.2021 </t>
  </si>
  <si>
    <t>18820                                         18820</t>
  </si>
  <si>
    <t>Faturë elektronike nr.4/2021 datë 06.07.202</t>
  </si>
  <si>
    <t>Faturë elektronike nr.2/2021 datë 28.06.2021                           Faturë elektronike nr.13/2021 datë 21.12.2021</t>
  </si>
  <si>
    <t>15000                 12500</t>
  </si>
  <si>
    <t>Fature tatimore nr.23/2021, date 21.12.2021</t>
  </si>
  <si>
    <t>Fatura 390, date 17.12.202                            Fatura fiskale 35/2021, dt23.12.2021</t>
  </si>
  <si>
    <t>5600                       19000</t>
  </si>
  <si>
    <t>Faturë për Arkëtim  datë 02.04.2021.                                         Faturë  fiskale nr.10, datë 06.12.2021.</t>
  </si>
  <si>
    <t>2000                                   4000</t>
  </si>
  <si>
    <t>ASHK</t>
  </si>
  <si>
    <t>494100                           105500</t>
  </si>
  <si>
    <t>78267                     21667</t>
  </si>
  <si>
    <t>200000                           145400</t>
  </si>
  <si>
    <t>32417                         19300</t>
  </si>
  <si>
    <t>18820              18820</t>
  </si>
  <si>
    <t>12500               12500</t>
  </si>
  <si>
    <t>4667                       19000</t>
  </si>
  <si>
    <t>2000        4000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</si>
</sst>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b/>
      <sz val="11"/>
      <color theme="1"/>
      <name val="Times New Roman"/>
      <family val="1"/>
    </font>
    <font>
      <b/>
      <sz val="20"/>
      <color theme="1"/>
      <name val="Calibri"/>
      <family val="2"/>
      <scheme val="minor"/>
    </font>
    <font>
      <sz val="12"/>
      <name val="Times New Roman"/>
      <family val="1"/>
    </font>
    <font>
      <sz val="12"/>
      <color theme="1"/>
      <name val="Times New Roman"/>
      <family val="1"/>
    </font>
    <font>
      <sz val="12"/>
      <color rgb="FF0070C0"/>
      <name val="Times New Roman"/>
      <family val="1"/>
    </font>
    <font>
      <b/>
      <sz val="12"/>
      <color theme="1"/>
      <name val="Times New Roman"/>
      <family val="1"/>
    </font>
    <font>
      <i/>
      <sz val="12"/>
      <name val="Times New Roman"/>
      <family val="1"/>
    </font>
    <font>
      <sz val="12"/>
      <color rgb="FF000000"/>
      <name val="Times New Roman"/>
      <family val="1"/>
    </font>
    <font>
      <sz val="12"/>
      <color rgb="FFFF0000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6">
    <xf numFmtId="0" fontId="0" fillId="0" borderId="0" xfId="0"/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wrapText="1"/>
    </xf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vertical="top" wrapText="1"/>
    </xf>
    <xf numFmtId="0" fontId="0" fillId="0" borderId="1" xfId="0" applyBorder="1"/>
    <xf numFmtId="0" fontId="5" fillId="0" borderId="1" xfId="0" applyFont="1" applyBorder="1" applyAlignment="1">
      <alignment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top" wrapText="1"/>
    </xf>
    <xf numFmtId="0" fontId="6" fillId="0" borderId="0" xfId="0" applyFont="1" applyAlignment="1">
      <alignment wrapText="1"/>
    </xf>
    <xf numFmtId="0" fontId="6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wrapText="1"/>
    </xf>
    <xf numFmtId="0" fontId="10" fillId="0" borderId="0" xfId="0" applyFont="1" applyAlignment="1">
      <alignment wrapText="1"/>
    </xf>
    <xf numFmtId="0" fontId="11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5" fillId="0" borderId="1" xfId="0" applyFont="1" applyBorder="1" applyAlignment="1">
      <alignment horizontal="left"/>
    </xf>
    <xf numFmtId="0" fontId="5" fillId="0" borderId="1" xfId="0" applyFont="1" applyBorder="1"/>
    <xf numFmtId="0" fontId="9" fillId="0" borderId="1" xfId="0" applyFont="1" applyBorder="1"/>
    <xf numFmtId="0" fontId="6" fillId="0" borderId="1" xfId="0" applyFont="1" applyBorder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6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wrapText="1"/>
    </xf>
    <xf numFmtId="0" fontId="5" fillId="0" borderId="2" xfId="0" applyFont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/>
    </xf>
    <xf numFmtId="44" fontId="2" fillId="0" borderId="1" xfId="1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42424A-5623-4E64-AAA5-270E2084E964}">
  <dimension ref="A3:K47"/>
  <sheetViews>
    <sheetView tabSelected="1" topLeftCell="A13" workbookViewId="0">
      <selection activeCell="D42" sqref="D42"/>
    </sheetView>
  </sheetViews>
  <sheetFormatPr defaultRowHeight="15" x14ac:dyDescent="0.25"/>
  <cols>
    <col min="1" max="1" width="5.28515625" customWidth="1"/>
    <col min="2" max="2" width="17.140625" customWidth="1"/>
    <col min="3" max="3" width="18.42578125" customWidth="1"/>
    <col min="4" max="4" width="19" customWidth="1"/>
    <col min="6" max="6" width="14" customWidth="1"/>
    <col min="7" max="7" width="22.28515625" customWidth="1"/>
    <col min="8" max="8" width="11.140625" customWidth="1"/>
    <col min="10" max="10" width="13.140625" customWidth="1"/>
    <col min="11" max="11" width="22.28515625" customWidth="1"/>
  </cols>
  <sheetData>
    <row r="3" spans="1:11" ht="15.75" x14ac:dyDescent="0.25">
      <c r="A3" s="44" t="s">
        <v>0</v>
      </c>
      <c r="B3" s="36" t="s">
        <v>1</v>
      </c>
      <c r="C3" s="36" t="s">
        <v>2</v>
      </c>
      <c r="D3" s="36" t="s">
        <v>3</v>
      </c>
      <c r="E3" s="36" t="s">
        <v>4</v>
      </c>
      <c r="F3" s="37" t="s">
        <v>5</v>
      </c>
      <c r="G3" s="36" t="s">
        <v>6</v>
      </c>
      <c r="H3" s="36" t="s">
        <v>7</v>
      </c>
      <c r="I3" s="33"/>
      <c r="J3" s="37" t="s">
        <v>8</v>
      </c>
    </row>
    <row r="4" spans="1:11" ht="15.75" x14ac:dyDescent="0.25">
      <c r="A4" s="44"/>
      <c r="B4" s="36"/>
      <c r="C4" s="45"/>
      <c r="D4" s="36"/>
      <c r="E4" s="36"/>
      <c r="F4" s="37"/>
      <c r="G4" s="36"/>
      <c r="H4" s="36"/>
      <c r="I4" s="33"/>
      <c r="J4" s="37"/>
    </row>
    <row r="5" spans="1:11" ht="15.75" x14ac:dyDescent="0.25">
      <c r="A5" s="44"/>
      <c r="B5" s="36"/>
      <c r="C5" s="45"/>
      <c r="D5" s="36"/>
      <c r="E5" s="36"/>
      <c r="F5" s="37"/>
      <c r="G5" s="36"/>
      <c r="H5" s="36"/>
      <c r="I5" s="33"/>
      <c r="J5" s="37"/>
    </row>
    <row r="6" spans="1:11" ht="26.25" x14ac:dyDescent="0.25">
      <c r="A6" s="44"/>
      <c r="B6" s="36"/>
      <c r="C6" s="45"/>
      <c r="D6" s="36"/>
      <c r="E6" s="36"/>
      <c r="F6" s="37"/>
      <c r="G6" s="36"/>
      <c r="H6" s="36"/>
      <c r="I6" s="33"/>
      <c r="J6" s="37"/>
      <c r="K6" s="1" t="s">
        <v>9</v>
      </c>
    </row>
    <row r="7" spans="1:11" ht="60" x14ac:dyDescent="0.25">
      <c r="A7" s="2">
        <v>4</v>
      </c>
      <c r="B7" s="3" t="s">
        <v>10</v>
      </c>
      <c r="C7" s="3" t="s">
        <v>11</v>
      </c>
      <c r="D7" s="4" t="s">
        <v>12</v>
      </c>
      <c r="E7" s="5">
        <v>720</v>
      </c>
      <c r="F7" s="6" t="s">
        <v>13</v>
      </c>
      <c r="G7" s="7" t="s">
        <v>14</v>
      </c>
      <c r="H7" s="8" t="s">
        <v>120</v>
      </c>
      <c r="I7" s="8" t="s">
        <v>142</v>
      </c>
      <c r="J7" s="9" t="s">
        <v>15</v>
      </c>
      <c r="K7" s="34" t="s">
        <v>116</v>
      </c>
    </row>
    <row r="8" spans="1:11" ht="15.75" x14ac:dyDescent="0.25">
      <c r="A8" s="38">
        <v>5</v>
      </c>
      <c r="B8" s="39" t="s">
        <v>16</v>
      </c>
      <c r="C8" s="40"/>
      <c r="D8" s="42"/>
      <c r="E8" s="43">
        <v>960</v>
      </c>
      <c r="F8" s="42" t="s">
        <v>17</v>
      </c>
      <c r="G8" s="39" t="s">
        <v>18</v>
      </c>
      <c r="H8" s="35">
        <v>923868</v>
      </c>
      <c r="I8" s="17"/>
      <c r="J8" s="10"/>
      <c r="K8" s="10" t="s">
        <v>117</v>
      </c>
    </row>
    <row r="9" spans="1:11" ht="15.75" x14ac:dyDescent="0.25">
      <c r="A9" s="38"/>
      <c r="B9" s="39"/>
      <c r="C9" s="41"/>
      <c r="D9" s="42"/>
      <c r="E9" s="43"/>
      <c r="F9" s="42"/>
      <c r="G9" s="39"/>
      <c r="H9" s="35"/>
      <c r="I9" s="17">
        <v>769890</v>
      </c>
      <c r="J9" s="10" t="s">
        <v>19</v>
      </c>
      <c r="K9" s="10"/>
    </row>
    <row r="10" spans="1:11" ht="63" x14ac:dyDescent="0.25">
      <c r="A10" s="2">
        <v>8</v>
      </c>
      <c r="B10" s="11" t="s">
        <v>20</v>
      </c>
      <c r="C10" s="11"/>
      <c r="D10" s="4" t="s">
        <v>21</v>
      </c>
      <c r="E10" s="12">
        <v>120</v>
      </c>
      <c r="F10" s="6" t="s">
        <v>22</v>
      </c>
      <c r="G10" s="13" t="s">
        <v>23</v>
      </c>
      <c r="H10" s="8" t="s">
        <v>122</v>
      </c>
      <c r="I10" s="8" t="s">
        <v>143</v>
      </c>
      <c r="J10" s="9" t="s">
        <v>24</v>
      </c>
      <c r="K10" s="34" t="s">
        <v>121</v>
      </c>
    </row>
    <row r="11" spans="1:11" ht="31.5" x14ac:dyDescent="0.25">
      <c r="A11" s="2">
        <v>9</v>
      </c>
      <c r="B11" s="11" t="s">
        <v>25</v>
      </c>
      <c r="C11" s="11" t="s">
        <v>26</v>
      </c>
      <c r="D11" s="4" t="s">
        <v>21</v>
      </c>
      <c r="E11" s="5">
        <v>240</v>
      </c>
      <c r="F11" s="4" t="s">
        <v>27</v>
      </c>
      <c r="G11" s="3" t="s">
        <v>28</v>
      </c>
      <c r="H11" s="4">
        <v>205200</v>
      </c>
      <c r="I11" s="4">
        <v>171000</v>
      </c>
      <c r="J11" s="10" t="s">
        <v>29</v>
      </c>
      <c r="K11" s="10" t="s">
        <v>123</v>
      </c>
    </row>
    <row r="12" spans="1:11" ht="31.5" x14ac:dyDescent="0.25">
      <c r="A12" s="2">
        <f>A11+1</f>
        <v>10</v>
      </c>
      <c r="B12" s="11" t="s">
        <v>30</v>
      </c>
      <c r="C12" s="11" t="s">
        <v>31</v>
      </c>
      <c r="D12" s="4" t="s">
        <v>12</v>
      </c>
      <c r="E12" s="5">
        <v>200</v>
      </c>
      <c r="F12" s="4" t="s">
        <v>32</v>
      </c>
      <c r="G12" s="3" t="s">
        <v>28</v>
      </c>
      <c r="H12" s="4">
        <v>72000</v>
      </c>
      <c r="I12" s="4">
        <v>60000</v>
      </c>
      <c r="J12" s="10" t="s">
        <v>33</v>
      </c>
      <c r="K12" s="10" t="s">
        <v>123</v>
      </c>
    </row>
    <row r="13" spans="1:11" ht="75" x14ac:dyDescent="0.25">
      <c r="A13" s="2">
        <f>A12+1</f>
        <v>11</v>
      </c>
      <c r="B13" s="11" t="s">
        <v>34</v>
      </c>
      <c r="C13" s="11"/>
      <c r="D13" s="4" t="s">
        <v>12</v>
      </c>
      <c r="E13" s="5">
        <v>480</v>
      </c>
      <c r="F13" s="6" t="s">
        <v>35</v>
      </c>
      <c r="G13" s="14" t="s">
        <v>36</v>
      </c>
      <c r="H13" s="15" t="s">
        <v>125</v>
      </c>
      <c r="I13" s="15" t="s">
        <v>144</v>
      </c>
      <c r="J13" s="9" t="s">
        <v>37</v>
      </c>
      <c r="K13" s="34" t="s">
        <v>124</v>
      </c>
    </row>
    <row r="14" spans="1:11" ht="63" x14ac:dyDescent="0.25">
      <c r="A14" s="2">
        <v>14</v>
      </c>
      <c r="B14" s="11" t="s">
        <v>38</v>
      </c>
      <c r="C14" s="11"/>
      <c r="D14" s="4" t="str">
        <f>D10</f>
        <v>Me vlerë nën 100000 lekë</v>
      </c>
      <c r="E14" s="5">
        <v>96</v>
      </c>
      <c r="F14" s="4" t="s">
        <v>39</v>
      </c>
      <c r="G14" s="16" t="s">
        <v>40</v>
      </c>
      <c r="H14" s="17">
        <v>80170</v>
      </c>
      <c r="I14" s="17">
        <v>66808</v>
      </c>
      <c r="J14" s="10"/>
      <c r="K14" s="10" t="s">
        <v>126</v>
      </c>
    </row>
    <row r="15" spans="1:11" ht="15.75" x14ac:dyDescent="0.25">
      <c r="A15" s="2"/>
      <c r="B15" s="11"/>
      <c r="C15" s="11"/>
      <c r="D15" s="4"/>
      <c r="E15" s="5">
        <v>0</v>
      </c>
      <c r="F15" s="5"/>
      <c r="G15" s="3"/>
      <c r="H15" s="18"/>
      <c r="I15" s="18"/>
      <c r="J15" s="10"/>
      <c r="K15" s="10"/>
    </row>
    <row r="16" spans="1:11" ht="31.5" x14ac:dyDescent="0.25">
      <c r="A16" s="2">
        <v>15</v>
      </c>
      <c r="B16" s="11" t="s">
        <v>41</v>
      </c>
      <c r="C16" s="11"/>
      <c r="D16" s="4"/>
      <c r="E16" s="19">
        <v>220</v>
      </c>
      <c r="F16" s="5"/>
      <c r="G16" s="5"/>
      <c r="H16" s="20" t="e">
        <f>H17+H18+#REF!+#REF!</f>
        <v>#REF!</v>
      </c>
      <c r="I16" s="20"/>
      <c r="J16" s="10"/>
      <c r="K16" s="10"/>
    </row>
    <row r="17" spans="1:11" ht="31.5" x14ac:dyDescent="0.25">
      <c r="A17" s="21" t="s">
        <v>42</v>
      </c>
      <c r="B17" s="22" t="s">
        <v>43</v>
      </c>
      <c r="C17" s="22"/>
      <c r="D17" s="4" t="s">
        <v>12</v>
      </c>
      <c r="E17" s="5">
        <v>200</v>
      </c>
      <c r="F17" s="5" t="s">
        <v>44</v>
      </c>
      <c r="G17" s="23" t="s">
        <v>45</v>
      </c>
      <c r="H17" s="17">
        <v>188800</v>
      </c>
      <c r="I17" s="17">
        <v>157333</v>
      </c>
      <c r="J17" s="10" t="s">
        <v>46</v>
      </c>
      <c r="K17" s="10" t="s">
        <v>127</v>
      </c>
    </row>
    <row r="18" spans="1:11" ht="31.5" x14ac:dyDescent="0.25">
      <c r="A18" s="21" t="s">
        <v>47</v>
      </c>
      <c r="B18" s="22" t="s">
        <v>48</v>
      </c>
      <c r="C18" s="22"/>
      <c r="D18" s="4"/>
      <c r="E18" s="5">
        <v>20</v>
      </c>
      <c r="F18" s="5" t="s">
        <v>49</v>
      </c>
      <c r="G18" s="23" t="s">
        <v>45</v>
      </c>
      <c r="H18" s="17">
        <v>20000</v>
      </c>
      <c r="I18" s="17">
        <v>16667</v>
      </c>
      <c r="J18" s="10" t="s">
        <v>46</v>
      </c>
      <c r="K18" s="10" t="s">
        <v>127</v>
      </c>
    </row>
    <row r="19" spans="1:11" ht="47.25" x14ac:dyDescent="0.25">
      <c r="A19" s="2">
        <v>16</v>
      </c>
      <c r="B19" s="11" t="s">
        <v>50</v>
      </c>
      <c r="C19" s="11"/>
      <c r="D19" s="4"/>
      <c r="E19" s="19">
        <f>E20+E21</f>
        <v>260</v>
      </c>
      <c r="F19" s="5"/>
      <c r="G19" s="5"/>
      <c r="H19" s="20" t="e">
        <f>H20+H21</f>
        <v>#VALUE!</v>
      </c>
      <c r="I19" s="20"/>
      <c r="J19" s="10"/>
      <c r="K19" s="10"/>
    </row>
    <row r="20" spans="1:11" ht="75" x14ac:dyDescent="0.25">
      <c r="A20" s="21" t="s">
        <v>42</v>
      </c>
      <c r="B20" s="22" t="s">
        <v>51</v>
      </c>
      <c r="C20" s="22"/>
      <c r="D20" s="4" t="s">
        <v>21</v>
      </c>
      <c r="E20" s="5">
        <v>200</v>
      </c>
      <c r="F20" s="6" t="s">
        <v>52</v>
      </c>
      <c r="G20" s="3" t="s">
        <v>53</v>
      </c>
      <c r="H20" s="4" t="s">
        <v>129</v>
      </c>
      <c r="I20" s="4" t="s">
        <v>145</v>
      </c>
      <c r="J20" s="9" t="s">
        <v>54</v>
      </c>
      <c r="K20" s="34" t="s">
        <v>128</v>
      </c>
    </row>
    <row r="21" spans="1:11" ht="31.5" x14ac:dyDescent="0.25">
      <c r="A21" s="21" t="s">
        <v>47</v>
      </c>
      <c r="B21" s="22" t="s">
        <v>55</v>
      </c>
      <c r="C21" s="22"/>
      <c r="D21" s="4" t="s">
        <v>21</v>
      </c>
      <c r="E21" s="5">
        <v>60</v>
      </c>
      <c r="F21" s="5" t="s">
        <v>56</v>
      </c>
      <c r="G21" s="3" t="s">
        <v>57</v>
      </c>
      <c r="H21" s="25">
        <v>45000</v>
      </c>
      <c r="I21" s="25">
        <v>37500</v>
      </c>
      <c r="J21" s="10"/>
      <c r="K21" s="10" t="s">
        <v>130</v>
      </c>
    </row>
    <row r="22" spans="1:11" ht="60" x14ac:dyDescent="0.25">
      <c r="A22" s="2">
        <v>17</v>
      </c>
      <c r="B22" s="11" t="s">
        <v>58</v>
      </c>
      <c r="C22" s="11"/>
      <c r="D22" s="4" t="s">
        <v>21</v>
      </c>
      <c r="E22" s="12">
        <v>48</v>
      </c>
      <c r="F22" s="4" t="s">
        <v>59</v>
      </c>
      <c r="G22" s="16" t="s">
        <v>60</v>
      </c>
      <c r="H22" s="8" t="s">
        <v>132</v>
      </c>
      <c r="I22" s="8" t="s">
        <v>146</v>
      </c>
      <c r="J22" s="9" t="s">
        <v>61</v>
      </c>
      <c r="K22" s="34" t="s">
        <v>131</v>
      </c>
    </row>
    <row r="23" spans="1:11" ht="31.5" x14ac:dyDescent="0.25">
      <c r="A23" s="2">
        <v>18</v>
      </c>
      <c r="B23" s="11" t="s">
        <v>62</v>
      </c>
      <c r="C23" s="11"/>
      <c r="D23" s="4" t="str">
        <f>D25</f>
        <v>Me vlerë nën 100000 lekë</v>
      </c>
      <c r="E23" s="5">
        <v>40</v>
      </c>
      <c r="F23" s="4" t="s">
        <v>63</v>
      </c>
      <c r="G23" s="3" t="s">
        <v>64</v>
      </c>
      <c r="H23" s="25">
        <v>10000</v>
      </c>
      <c r="I23" s="25">
        <v>10000</v>
      </c>
      <c r="J23" s="10" t="s">
        <v>63</v>
      </c>
      <c r="K23" s="10" t="s">
        <v>133</v>
      </c>
    </row>
    <row r="24" spans="1:11" ht="90" x14ac:dyDescent="0.25">
      <c r="A24" s="2">
        <v>19</v>
      </c>
      <c r="B24" s="11" t="s">
        <v>65</v>
      </c>
      <c r="C24" s="11"/>
      <c r="D24" s="4" t="s">
        <v>21</v>
      </c>
      <c r="E24" s="12">
        <v>36</v>
      </c>
      <c r="F24" s="6" t="s">
        <v>66</v>
      </c>
      <c r="G24" s="13" t="s">
        <v>67</v>
      </c>
      <c r="H24" s="26" t="s">
        <v>135</v>
      </c>
      <c r="I24" s="26" t="s">
        <v>147</v>
      </c>
      <c r="J24" s="10"/>
      <c r="K24" s="34" t="s">
        <v>134</v>
      </c>
    </row>
    <row r="25" spans="1:11" ht="31.5" x14ac:dyDescent="0.25">
      <c r="A25" s="2">
        <v>20</v>
      </c>
      <c r="B25" s="11" t="s">
        <v>68</v>
      </c>
      <c r="C25" s="11"/>
      <c r="D25" s="4" t="s">
        <v>21</v>
      </c>
      <c r="E25" s="5">
        <v>120</v>
      </c>
      <c r="F25" s="4" t="s">
        <v>69</v>
      </c>
      <c r="G25" s="3" t="s">
        <v>18</v>
      </c>
      <c r="H25" s="17">
        <v>98906</v>
      </c>
      <c r="I25" s="17">
        <v>82422</v>
      </c>
      <c r="J25" s="10"/>
      <c r="K25" s="10" t="s">
        <v>119</v>
      </c>
    </row>
    <row r="26" spans="1:11" ht="63" x14ac:dyDescent="0.25">
      <c r="A26" s="2">
        <v>21</v>
      </c>
      <c r="B26" s="11" t="s">
        <v>70</v>
      </c>
      <c r="C26" s="11"/>
      <c r="D26" s="4" t="s">
        <v>21</v>
      </c>
      <c r="E26" s="5">
        <v>108</v>
      </c>
      <c r="F26" s="27" t="s">
        <v>71</v>
      </c>
      <c r="G26" s="3" t="s">
        <v>72</v>
      </c>
      <c r="H26" s="24">
        <v>91</v>
      </c>
      <c r="I26" s="17"/>
      <c r="J26" s="10"/>
      <c r="K26" s="10"/>
    </row>
    <row r="27" spans="1:11" ht="31.5" x14ac:dyDescent="0.25">
      <c r="A27" s="2"/>
      <c r="B27" s="11" t="s">
        <v>73</v>
      </c>
      <c r="C27" s="11"/>
      <c r="D27" s="4" t="s">
        <v>21</v>
      </c>
      <c r="E27" s="5">
        <v>60</v>
      </c>
      <c r="F27" s="4" t="s">
        <v>74</v>
      </c>
      <c r="G27" s="3" t="s">
        <v>18</v>
      </c>
      <c r="H27" s="17">
        <v>42648</v>
      </c>
      <c r="I27" s="17">
        <v>35540</v>
      </c>
      <c r="J27" s="10"/>
      <c r="K27" s="10" t="s">
        <v>118</v>
      </c>
    </row>
    <row r="28" spans="1:11" ht="31.5" x14ac:dyDescent="0.25">
      <c r="A28" s="2">
        <v>24</v>
      </c>
      <c r="B28" s="11" t="s">
        <v>75</v>
      </c>
      <c r="C28" s="11"/>
      <c r="D28" s="4" t="e">
        <f>#REF!</f>
        <v>#REF!</v>
      </c>
      <c r="E28" s="5">
        <v>200</v>
      </c>
      <c r="F28" s="4" t="s">
        <v>19</v>
      </c>
      <c r="G28" s="3" t="s">
        <v>76</v>
      </c>
      <c r="H28" s="17">
        <v>74400</v>
      </c>
      <c r="I28" s="17">
        <v>62000</v>
      </c>
      <c r="J28" s="10" t="s">
        <v>77</v>
      </c>
      <c r="K28" s="10" t="s">
        <v>136</v>
      </c>
    </row>
    <row r="29" spans="1:11" ht="63" x14ac:dyDescent="0.25">
      <c r="A29" s="2">
        <v>29</v>
      </c>
      <c r="B29" s="11" t="s">
        <v>78</v>
      </c>
      <c r="C29" s="11"/>
      <c r="D29" s="4" t="s">
        <v>21</v>
      </c>
      <c r="E29" s="12">
        <v>60</v>
      </c>
      <c r="F29" s="6" t="s">
        <v>79</v>
      </c>
      <c r="G29" s="13" t="s">
        <v>80</v>
      </c>
      <c r="H29" s="26" t="s">
        <v>138</v>
      </c>
      <c r="I29" s="26" t="s">
        <v>148</v>
      </c>
      <c r="J29" s="9" t="s">
        <v>81</v>
      </c>
      <c r="K29" s="34" t="s">
        <v>137</v>
      </c>
    </row>
    <row r="30" spans="1:11" ht="15.75" x14ac:dyDescent="0.25">
      <c r="A30" s="12"/>
      <c r="B30" s="28" t="s">
        <v>82</v>
      </c>
      <c r="C30" s="28"/>
      <c r="D30" s="4"/>
      <c r="E30" s="19" t="e">
        <f>E7+E8+#REF!+#REF!+E10+E11+E12+E13+E14+E16+E19+E22+E23+E24+E25+E26+#REF!+#REF!+E28+E29</f>
        <v>#REF!</v>
      </c>
      <c r="F30" s="19"/>
      <c r="G30" s="19"/>
      <c r="H30" s="20">
        <v>3258</v>
      </c>
      <c r="I30" s="20"/>
      <c r="J30" s="10"/>
      <c r="K30" s="10"/>
    </row>
    <row r="31" spans="1:11" ht="15.75" x14ac:dyDescent="0.25">
      <c r="A31" s="2" t="s">
        <v>83</v>
      </c>
      <c r="B31" s="28"/>
      <c r="C31" s="28"/>
      <c r="D31" s="4"/>
      <c r="E31" s="5"/>
      <c r="F31" s="5"/>
      <c r="G31" s="29">
        <f t="shared" ref="G31" si="0">E31</f>
        <v>0</v>
      </c>
      <c r="H31" s="18"/>
      <c r="I31" s="18"/>
      <c r="J31" s="10"/>
      <c r="K31" s="10"/>
    </row>
    <row r="32" spans="1:11" ht="31.5" x14ac:dyDescent="0.25">
      <c r="A32" s="2">
        <v>30</v>
      </c>
      <c r="B32" s="11" t="s">
        <v>84</v>
      </c>
      <c r="C32" s="11"/>
      <c r="D32" s="4"/>
      <c r="E32" s="5">
        <v>299</v>
      </c>
      <c r="F32" s="4" t="s">
        <v>85</v>
      </c>
      <c r="G32" s="3" t="s">
        <v>86</v>
      </c>
      <c r="H32" s="25">
        <v>153</v>
      </c>
      <c r="I32" s="25"/>
      <c r="J32" s="10"/>
      <c r="K32" s="10"/>
    </row>
    <row r="33" spans="1:11" ht="31.5" x14ac:dyDescent="0.25">
      <c r="A33" s="2">
        <v>31</v>
      </c>
      <c r="B33" s="11" t="s">
        <v>87</v>
      </c>
      <c r="C33" s="11"/>
      <c r="D33" s="4"/>
      <c r="E33" s="5">
        <v>500</v>
      </c>
      <c r="F33" s="4" t="str">
        <f>F32</f>
        <v>Janar - Djetor 2021</v>
      </c>
      <c r="G33" s="3" t="s">
        <v>88</v>
      </c>
      <c r="H33" s="25">
        <v>437</v>
      </c>
      <c r="I33" s="25"/>
      <c r="J33" s="10"/>
      <c r="K33" s="10"/>
    </row>
    <row r="34" spans="1:11" ht="47.25" x14ac:dyDescent="0.25">
      <c r="A34" s="2">
        <v>32</v>
      </c>
      <c r="B34" s="11" t="s">
        <v>89</v>
      </c>
      <c r="C34" s="11"/>
      <c r="D34" s="4"/>
      <c r="E34" s="5">
        <v>50</v>
      </c>
      <c r="F34" s="4" t="str">
        <f>F33</f>
        <v>Janar - Djetor 2021</v>
      </c>
      <c r="G34" s="3" t="s">
        <v>90</v>
      </c>
      <c r="H34" s="25">
        <v>29</v>
      </c>
      <c r="I34" s="25"/>
      <c r="J34" s="10"/>
      <c r="K34" s="10"/>
    </row>
    <row r="35" spans="1:11" ht="31.5" x14ac:dyDescent="0.25">
      <c r="A35" s="2">
        <v>33</v>
      </c>
      <c r="B35" s="11" t="s">
        <v>91</v>
      </c>
      <c r="C35" s="11"/>
      <c r="D35" s="4"/>
      <c r="E35" s="5">
        <v>170</v>
      </c>
      <c r="F35" s="4" t="str">
        <f>F34</f>
        <v>Janar - Djetor 2021</v>
      </c>
      <c r="G35" s="3" t="s">
        <v>92</v>
      </c>
      <c r="H35" s="25">
        <v>133</v>
      </c>
      <c r="I35" s="25"/>
      <c r="J35" s="10"/>
      <c r="K35" s="10"/>
    </row>
    <row r="36" spans="1:11" ht="31.5" x14ac:dyDescent="0.25">
      <c r="A36" s="2">
        <v>34</v>
      </c>
      <c r="B36" s="30" t="s">
        <v>93</v>
      </c>
      <c r="C36" s="30"/>
      <c r="D36" s="4"/>
      <c r="E36" s="5">
        <v>1190</v>
      </c>
      <c r="F36" s="4" t="str">
        <f>F35</f>
        <v>Janar - Djetor 2021</v>
      </c>
      <c r="G36" s="3" t="s">
        <v>94</v>
      </c>
      <c r="H36" s="17">
        <v>1181</v>
      </c>
      <c r="I36" s="17"/>
      <c r="J36" s="10"/>
      <c r="K36" s="10"/>
    </row>
    <row r="37" spans="1:11" ht="63" x14ac:dyDescent="0.25">
      <c r="A37" s="2">
        <v>35</v>
      </c>
      <c r="B37" s="11" t="s">
        <v>95</v>
      </c>
      <c r="C37" s="11"/>
      <c r="D37" s="4"/>
      <c r="E37" s="19">
        <f>E38+E39+E40+E41</f>
        <v>760</v>
      </c>
      <c r="F37" s="5"/>
      <c r="G37" s="29"/>
      <c r="H37" s="20">
        <v>592</v>
      </c>
      <c r="I37" s="20"/>
      <c r="J37" s="10"/>
      <c r="K37" s="10"/>
    </row>
    <row r="38" spans="1:11" ht="94.5" x14ac:dyDescent="0.25">
      <c r="A38" s="21" t="s">
        <v>42</v>
      </c>
      <c r="B38" s="31" t="s">
        <v>96</v>
      </c>
      <c r="C38" s="31"/>
      <c r="D38" s="32"/>
      <c r="E38" s="5">
        <v>425</v>
      </c>
      <c r="F38" s="4" t="str">
        <f>F32</f>
        <v>Janar - Djetor 2021</v>
      </c>
      <c r="G38" s="11" t="s">
        <v>97</v>
      </c>
      <c r="H38" s="25">
        <v>348</v>
      </c>
      <c r="I38" s="25"/>
      <c r="J38" s="10"/>
      <c r="K38" s="10"/>
    </row>
    <row r="39" spans="1:11" ht="31.5" x14ac:dyDescent="0.25">
      <c r="A39" s="21" t="s">
        <v>47</v>
      </c>
      <c r="B39" s="22" t="s">
        <v>98</v>
      </c>
      <c r="C39" s="22"/>
      <c r="D39" s="4"/>
      <c r="E39" s="5">
        <v>90</v>
      </c>
      <c r="F39" s="4" t="str">
        <f>F38</f>
        <v>Janar - Djetor 2021</v>
      </c>
      <c r="G39" s="3" t="s">
        <v>99</v>
      </c>
      <c r="H39" s="17">
        <v>76</v>
      </c>
      <c r="I39" s="17"/>
      <c r="J39" s="10"/>
      <c r="K39" s="10"/>
    </row>
    <row r="40" spans="1:11" ht="63" x14ac:dyDescent="0.25">
      <c r="A40" s="21" t="s">
        <v>100</v>
      </c>
      <c r="B40" s="22" t="s">
        <v>101</v>
      </c>
      <c r="C40" s="22"/>
      <c r="D40" s="4"/>
      <c r="E40" s="5">
        <v>125</v>
      </c>
      <c r="F40" s="4" t="str">
        <f>F39</f>
        <v>Janar - Djetor 2021</v>
      </c>
      <c r="G40" s="13" t="s">
        <v>102</v>
      </c>
      <c r="H40" s="8" t="s">
        <v>103</v>
      </c>
      <c r="I40" s="8"/>
      <c r="J40" s="10"/>
      <c r="K40" s="10"/>
    </row>
    <row r="41" spans="1:11" ht="94.5" x14ac:dyDescent="0.25">
      <c r="A41" s="21" t="s">
        <v>104</v>
      </c>
      <c r="B41" s="22" t="s">
        <v>105</v>
      </c>
      <c r="C41" s="22"/>
      <c r="D41" s="4"/>
      <c r="E41" s="5">
        <v>120</v>
      </c>
      <c r="F41" s="4" t="str">
        <f>F38</f>
        <v>Janar - Djetor 2021</v>
      </c>
      <c r="G41" s="3" t="s">
        <v>106</v>
      </c>
      <c r="H41" s="25">
        <v>43</v>
      </c>
      <c r="I41" s="25"/>
      <c r="J41" s="10"/>
      <c r="K41" s="10"/>
    </row>
    <row r="42" spans="1:11" ht="63" x14ac:dyDescent="0.25">
      <c r="A42" s="2">
        <v>37</v>
      </c>
      <c r="B42" s="11" t="s">
        <v>107</v>
      </c>
      <c r="C42" s="11"/>
      <c r="D42" s="4"/>
      <c r="E42" s="19">
        <v>150</v>
      </c>
      <c r="F42" s="4" t="str">
        <f>F40</f>
        <v>Janar - Djetor 2021</v>
      </c>
      <c r="G42" s="5"/>
      <c r="H42" s="20" t="e">
        <f>H43+H44+H45</f>
        <v>#VALUE!</v>
      </c>
      <c r="I42" s="20"/>
      <c r="J42" s="10"/>
      <c r="K42" s="10"/>
    </row>
    <row r="43" spans="1:11" ht="31.5" x14ac:dyDescent="0.25">
      <c r="A43" s="21" t="s">
        <v>42</v>
      </c>
      <c r="B43" s="11" t="s">
        <v>108</v>
      </c>
      <c r="C43" s="11"/>
      <c r="D43" s="4"/>
      <c r="E43" s="5">
        <v>10</v>
      </c>
      <c r="F43" s="4" t="str">
        <f>F41</f>
        <v>Janar - Djetor 2021</v>
      </c>
      <c r="G43" s="29" t="s">
        <v>109</v>
      </c>
      <c r="H43" s="17">
        <v>10</v>
      </c>
      <c r="I43" s="17"/>
      <c r="J43" s="10"/>
      <c r="K43" s="10"/>
    </row>
    <row r="44" spans="1:11" ht="47.25" x14ac:dyDescent="0.25">
      <c r="A44" s="21" t="s">
        <v>47</v>
      </c>
      <c r="B44" s="11" t="s">
        <v>110</v>
      </c>
      <c r="C44" s="11"/>
      <c r="D44" s="4"/>
      <c r="E44" s="5">
        <v>80</v>
      </c>
      <c r="F44" s="4" t="str">
        <f>F41</f>
        <v>Janar - Djetor 2021</v>
      </c>
      <c r="G44" s="29" t="s">
        <v>111</v>
      </c>
      <c r="H44" s="17">
        <v>32</v>
      </c>
      <c r="I44" s="17"/>
      <c r="J44" s="10"/>
      <c r="K44" s="10"/>
    </row>
    <row r="45" spans="1:11" ht="70.5" customHeight="1" x14ac:dyDescent="0.25">
      <c r="A45" s="21" t="s">
        <v>100</v>
      </c>
      <c r="B45" s="11" t="s">
        <v>112</v>
      </c>
      <c r="C45" s="11"/>
      <c r="D45" s="4"/>
      <c r="E45" s="5">
        <v>60</v>
      </c>
      <c r="F45" s="5"/>
      <c r="G45" s="3" t="s">
        <v>141</v>
      </c>
      <c r="H45" s="15" t="s">
        <v>140</v>
      </c>
      <c r="I45" s="15" t="s">
        <v>149</v>
      </c>
      <c r="J45" s="10" t="s">
        <v>113</v>
      </c>
      <c r="K45" s="34" t="s">
        <v>139</v>
      </c>
    </row>
    <row r="46" spans="1:11" ht="15.75" x14ac:dyDescent="0.25">
      <c r="A46" s="12"/>
      <c r="B46" s="28" t="s">
        <v>114</v>
      </c>
      <c r="C46" s="28"/>
      <c r="D46" s="5"/>
      <c r="E46" s="19" t="e">
        <f>E32+E33+E34+E35+E36+E37+E42+#REF!</f>
        <v>#REF!</v>
      </c>
      <c r="F46" s="19"/>
      <c r="G46" s="19"/>
      <c r="H46" s="20" t="e">
        <f>H32+H33+H34+H35+H36+H37+H42+#REF!</f>
        <v>#VALUE!</v>
      </c>
      <c r="I46" s="20"/>
      <c r="J46" s="10"/>
      <c r="K46" s="10"/>
    </row>
    <row r="47" spans="1:11" ht="15.75" x14ac:dyDescent="0.25">
      <c r="A47" s="12"/>
      <c r="B47" s="28" t="s">
        <v>115</v>
      </c>
      <c r="C47" s="28"/>
      <c r="D47" s="5"/>
      <c r="E47" s="19" t="e">
        <f>E46+E30</f>
        <v>#REF!</v>
      </c>
      <c r="F47" s="19">
        <f>F46+F30</f>
        <v>0</v>
      </c>
      <c r="G47" s="19">
        <f>G46+G30</f>
        <v>0</v>
      </c>
      <c r="H47" s="20" t="e">
        <f>H30+H32+H33+H34+H35+H36+H37+#REF!+H42+#REF!</f>
        <v>#REF!</v>
      </c>
      <c r="I47" s="20"/>
      <c r="J47" s="10"/>
      <c r="K47" s="10"/>
    </row>
  </sheetData>
  <mergeCells count="17">
    <mergeCell ref="F3:F6"/>
    <mergeCell ref="H8:H9"/>
    <mergeCell ref="G3:G6"/>
    <mergeCell ref="H3:H6"/>
    <mergeCell ref="J3:J6"/>
    <mergeCell ref="A8:A9"/>
    <mergeCell ref="B8:B9"/>
    <mergeCell ref="C8:C9"/>
    <mergeCell ref="D8:D9"/>
    <mergeCell ref="E8:E9"/>
    <mergeCell ref="F8:F9"/>
    <mergeCell ref="G8:G9"/>
    <mergeCell ref="A3:A6"/>
    <mergeCell ref="B3:B6"/>
    <mergeCell ref="C3:C6"/>
    <mergeCell ref="D3:D6"/>
    <mergeCell ref="E3:E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35569</dc:creator>
  <cp:lastModifiedBy>35569</cp:lastModifiedBy>
  <dcterms:created xsi:type="dcterms:W3CDTF">2022-01-21T11:36:07Z</dcterms:created>
  <dcterms:modified xsi:type="dcterms:W3CDTF">2022-01-27T09:48:05Z</dcterms:modified>
</cp:coreProperties>
</file>