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7125" windowHeight="10920" activeTab="4"/>
  </bookViews>
  <sheets>
    <sheet name="Aneksi.1" sheetId="1" r:id="rId1"/>
    <sheet name="Aneksi.2" sheetId="2" r:id="rId2"/>
    <sheet name="Aneksi.3" sheetId="3" r:id="rId3"/>
    <sheet name="Aneksi.3.1" sheetId="4" r:id="rId4"/>
    <sheet name="Aneksi.4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4" i="5" l="1"/>
  <c r="H54" i="5"/>
  <c r="J50" i="5"/>
  <c r="J54" i="5" s="1"/>
  <c r="J60" i="3" l="1"/>
  <c r="H86" i="2"/>
  <c r="H87" i="2" s="1"/>
  <c r="F87" i="2"/>
  <c r="G87" i="2" s="1"/>
  <c r="E87" i="2"/>
  <c r="D87" i="2"/>
  <c r="C86" i="2"/>
  <c r="C87" i="2" s="1"/>
  <c r="H84" i="2"/>
  <c r="N60" i="3" s="1"/>
  <c r="F84" i="2"/>
  <c r="E84" i="2"/>
  <c r="D84" i="2"/>
  <c r="D80" i="1" s="1"/>
  <c r="D86" i="1" s="1"/>
  <c r="D88" i="1" s="1"/>
  <c r="C84" i="2"/>
  <c r="G83" i="2"/>
  <c r="I83" i="2" s="1"/>
  <c r="G82" i="2"/>
  <c r="G81" i="2"/>
  <c r="I81" i="2" s="1"/>
  <c r="G80" i="2"/>
  <c r="I82" i="2" l="1"/>
  <c r="E80" i="1"/>
  <c r="E86" i="1" s="1"/>
  <c r="E88" i="1" s="1"/>
  <c r="H60" i="3"/>
  <c r="I86" i="2"/>
  <c r="I87" i="2" s="1"/>
  <c r="I80" i="2"/>
  <c r="C89" i="2"/>
  <c r="C80" i="1" s="1"/>
  <c r="C86" i="1" s="1"/>
  <c r="C88" i="1" s="1"/>
  <c r="H80" i="1"/>
  <c r="H89" i="2"/>
  <c r="F80" i="1"/>
  <c r="F86" i="1" s="1"/>
  <c r="F88" i="1" s="1"/>
  <c r="G84" i="2"/>
  <c r="K60" i="3" s="1"/>
  <c r="I84" i="2"/>
  <c r="I89" i="2" s="1"/>
  <c r="G89" i="2"/>
  <c r="E89" i="2"/>
  <c r="F89" i="2"/>
  <c r="D89" i="2"/>
  <c r="H86" i="1" l="1"/>
  <c r="H88" i="1" s="1"/>
  <c r="G80" i="1"/>
  <c r="I80" i="1"/>
  <c r="I86" i="1" s="1"/>
  <c r="I88" i="1" s="1"/>
  <c r="G86" i="1"/>
  <c r="G88" i="1" s="1"/>
  <c r="G54" i="5"/>
  <c r="C50" i="5"/>
  <c r="F50" i="5" s="1"/>
  <c r="J63" i="4"/>
  <c r="M59" i="4"/>
  <c r="J59" i="4"/>
  <c r="G59" i="4"/>
  <c r="D59" i="4"/>
  <c r="M54" i="4"/>
  <c r="J54" i="4"/>
  <c r="G54" i="4"/>
  <c r="D54" i="4"/>
  <c r="M47" i="4"/>
  <c r="M63" i="4" s="1"/>
  <c r="J47" i="4"/>
  <c r="G47" i="4"/>
  <c r="G63" i="4" s="1"/>
  <c r="D47" i="4"/>
  <c r="D63" i="4" s="1"/>
  <c r="O60" i="3"/>
  <c r="L60" i="3"/>
  <c r="H56" i="2"/>
  <c r="F56" i="2"/>
  <c r="G56" i="2" s="1"/>
  <c r="E56" i="2"/>
  <c r="D56" i="2"/>
  <c r="I55" i="2"/>
  <c r="I56" i="2" s="1"/>
  <c r="C55" i="2"/>
  <c r="C56" i="2" s="1"/>
  <c r="H53" i="2"/>
  <c r="F53" i="2"/>
  <c r="E53" i="2"/>
  <c r="D53" i="2"/>
  <c r="C53" i="2"/>
  <c r="G52" i="2"/>
  <c r="G51" i="2"/>
  <c r="I51" i="2" s="1"/>
  <c r="G50" i="2"/>
  <c r="I50" i="2" s="1"/>
  <c r="G49" i="2"/>
  <c r="I49" i="2" s="1"/>
  <c r="D49" i="1" l="1"/>
  <c r="D55" i="1" s="1"/>
  <c r="D57" i="1" s="1"/>
  <c r="H58" i="2"/>
  <c r="H49" i="1"/>
  <c r="H55" i="1" s="1"/>
  <c r="H57" i="1" s="1"/>
  <c r="C58" i="2"/>
  <c r="C49" i="1" s="1"/>
  <c r="C55" i="1" s="1"/>
  <c r="C57" i="1" s="1"/>
  <c r="E58" i="2"/>
  <c r="E49" i="1"/>
  <c r="E55" i="1" s="1"/>
  <c r="E57" i="1" s="1"/>
  <c r="I60" i="3"/>
  <c r="Q60" i="3" s="1"/>
  <c r="F58" i="2"/>
  <c r="F49" i="1"/>
  <c r="F55" i="1" s="1"/>
  <c r="F57" i="1" s="1"/>
  <c r="D58" i="2"/>
  <c r="C54" i="5"/>
  <c r="R60" i="3"/>
  <c r="I52" i="2"/>
  <c r="I53" i="2" s="1"/>
  <c r="I58" i="2" s="1"/>
  <c r="G53" i="2"/>
  <c r="C15" i="5"/>
  <c r="F15" i="5" s="1"/>
  <c r="E11" i="3"/>
  <c r="E60" i="3" s="1"/>
  <c r="F60" i="3" s="1"/>
  <c r="P60" i="3" s="1"/>
  <c r="G58" i="2" l="1"/>
  <c r="G49" i="1"/>
  <c r="G16" i="2"/>
  <c r="G55" i="1" l="1"/>
  <c r="G57" i="1" s="1"/>
  <c r="I49" i="1"/>
  <c r="I55" i="1" s="1"/>
  <c r="I57" i="1" s="1"/>
  <c r="C19" i="2"/>
  <c r="J19" i="5"/>
  <c r="C19" i="5"/>
  <c r="I16" i="2" l="1"/>
  <c r="F11" i="3" l="1"/>
  <c r="M22" i="4"/>
  <c r="M17" i="4"/>
  <c r="F20" i="2"/>
  <c r="E20" i="2"/>
  <c r="H20" i="2"/>
  <c r="G14" i="2"/>
  <c r="I14" i="2" s="1"/>
  <c r="G13" i="2"/>
  <c r="G20" i="2" l="1"/>
  <c r="D20" i="2"/>
  <c r="C20" i="2"/>
  <c r="I19" i="2"/>
  <c r="I20" i="2" s="1"/>
  <c r="H17" i="2"/>
  <c r="N11" i="3" s="1"/>
  <c r="O11" i="3" s="1"/>
  <c r="E17" i="2"/>
  <c r="D17" i="2"/>
  <c r="C17" i="2"/>
  <c r="I13" i="2"/>
  <c r="H11" i="3" l="1"/>
  <c r="I11" i="3" s="1"/>
  <c r="K11" i="3"/>
  <c r="L11" i="3" s="1"/>
  <c r="R11" i="3" s="1"/>
  <c r="Q11" i="3"/>
  <c r="P11" i="3"/>
  <c r="D22" i="2"/>
  <c r="D14" i="1"/>
  <c r="E22" i="2"/>
  <c r="E14" i="1"/>
  <c r="F17" i="2"/>
  <c r="G15" i="2"/>
  <c r="H22" i="2"/>
  <c r="H14" i="1"/>
  <c r="C14" i="1"/>
  <c r="C20" i="1" s="1"/>
  <c r="C22" i="1" s="1"/>
  <c r="C22" i="2"/>
  <c r="J22" i="4"/>
  <c r="J17" i="4"/>
  <c r="I15" i="2" l="1"/>
  <c r="D20" i="1"/>
  <c r="D22" i="1" s="1"/>
  <c r="H20" i="1"/>
  <c r="H22" i="1" s="1"/>
  <c r="E20" i="1"/>
  <c r="E22" i="1" s="1"/>
  <c r="I17" i="2"/>
  <c r="I22" i="2" s="1"/>
  <c r="G17" i="2"/>
  <c r="F22" i="2"/>
  <c r="F14" i="1"/>
  <c r="F20" i="1" s="1"/>
  <c r="I19" i="5"/>
  <c r="H19" i="5"/>
  <c r="G22" i="4"/>
  <c r="D22" i="4"/>
  <c r="G17" i="4"/>
  <c r="D17" i="4"/>
  <c r="D10" i="4"/>
  <c r="D26" i="4" l="1"/>
  <c r="G10" i="4"/>
  <c r="G26" i="4" s="1"/>
  <c r="M10" i="4"/>
  <c r="M26" i="4" s="1"/>
  <c r="J10" i="4"/>
  <c r="J26" i="4"/>
  <c r="G22" i="2"/>
  <c r="G14" i="1"/>
  <c r="F22" i="1"/>
  <c r="G20" i="1" l="1"/>
  <c r="G22" i="1" s="1"/>
  <c r="I14" i="1"/>
  <c r="I20" i="1" s="1"/>
  <c r="I22" i="1" s="1"/>
  <c r="G19" i="5" l="1"/>
</calcChain>
</file>

<file path=xl/comments1.xml><?xml version="1.0" encoding="utf-8"?>
<comments xmlns="http://schemas.openxmlformats.org/spreadsheetml/2006/main">
  <authors>
    <author>Author</author>
  </authors>
  <commentList>
    <comment ref="M1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sasia e ceshtjeve te perfunduara janr- prill 2023</t>
        </r>
      </text>
    </comment>
    <comment ref="M6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sasia e ceshtjeve te perfunduara janr- dhjetor 2023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1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vlera e plote e rikonstruksionit + vlera e kontrates se supervizimit + vlera e kontrates se kolaudimit </t>
        </r>
      </text>
    </comment>
    <comment ref="C5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vlera e plote e rikonstruksionit + vlera e kontrates se supervizimit + vlera e kontrates se kolaudimit </t>
        </r>
      </text>
    </comment>
  </commentList>
</comments>
</file>

<file path=xl/sharedStrings.xml><?xml version="1.0" encoding="utf-8"?>
<sst xmlns="http://schemas.openxmlformats.org/spreadsheetml/2006/main" count="691" uniqueCount="176">
  <si>
    <t>Republika e Shqiperise</t>
  </si>
  <si>
    <t>ANEKSI nr.1 "Raporti i Shpenzimeve sipas Programeve"</t>
  </si>
  <si>
    <t>ne 000/leke</t>
  </si>
  <si>
    <t>Programet</t>
  </si>
  <si>
    <t>Shpenzimet e Institucionit</t>
  </si>
  <si>
    <t>(1)</t>
  </si>
  <si>
    <t>(2)</t>
  </si>
  <si>
    <t>(3)</t>
  </si>
  <si>
    <t>(4)</t>
  </si>
  <si>
    <t>(5)</t>
  </si>
  <si>
    <t>(6)</t>
  </si>
  <si>
    <t>(7)=(6)-(5)</t>
  </si>
  <si>
    <t>Fakti</t>
  </si>
  <si>
    <t>Diferenca</t>
  </si>
  <si>
    <t>Titulli</t>
  </si>
  <si>
    <t>Emertimi</t>
  </si>
  <si>
    <t>Plani fillestar</t>
  </si>
  <si>
    <t>Plani rishikuar gjate vitit</t>
  </si>
  <si>
    <t xml:space="preserve"> Plani i Periudhes/progresiv</t>
  </si>
  <si>
    <t>i
Periudhes/progresiv</t>
  </si>
  <si>
    <t>03310</t>
  </si>
  <si>
    <t>Buxheti Gjyqesor</t>
  </si>
  <si>
    <t>.........</t>
  </si>
  <si>
    <t>...........</t>
  </si>
  <si>
    <t>Totali i Shpenzimeve te Ministrise</t>
  </si>
  <si>
    <t xml:space="preserve">Shpenzime nga te Ardhurat Jashte limitit </t>
  </si>
  <si>
    <t xml:space="preserve">Totali </t>
  </si>
  <si>
    <t>Nepunesi Zbatues/ Kryetar Deges Buxhetit</t>
  </si>
  <si>
    <t>Nepunesi Autorizues/Kryetari i Gjykates</t>
  </si>
  <si>
    <t>Emri</t>
  </si>
  <si>
    <t>Firma</t>
  </si>
  <si>
    <t>Data</t>
  </si>
  <si>
    <t>ANEKSI nr.2 "Raporti i Shpenzimeve  të Programit sipas Artikujve Buxhetorë"</t>
  </si>
  <si>
    <t>Programi</t>
  </si>
  <si>
    <t>Kodi i Programit</t>
  </si>
  <si>
    <t>Art.</t>
  </si>
  <si>
    <t>Paga</t>
  </si>
  <si>
    <t>Sigurime Shoqërore</t>
  </si>
  <si>
    <t>Mallra dhe Shërbime të Tjera</t>
  </si>
  <si>
    <t>Trans per Buxh. Fam. &amp; Individ</t>
  </si>
  <si>
    <t>Nen-Totali</t>
  </si>
  <si>
    <t>Shpenzime Korrente</t>
  </si>
  <si>
    <t>Kapitale të Patrupëzuara</t>
  </si>
  <si>
    <t>Kapitale të Trupëzuara</t>
  </si>
  <si>
    <t>Nen -Totali</t>
  </si>
  <si>
    <t>Shpenzime Kapitale</t>
  </si>
  <si>
    <t>Shpenzime nga Të ardhurat jashte limiti</t>
  </si>
  <si>
    <t>Totali (korrente + kapitale + Shp nga te ardh.jashte limiti)</t>
  </si>
  <si>
    <t>ANEKSI nr.3 "Raporti permbledhes i realizimit te treguesve te performances/produkteve te programit"</t>
  </si>
  <si>
    <t>I</t>
  </si>
  <si>
    <t>II</t>
  </si>
  <si>
    <t>III</t>
  </si>
  <si>
    <t>IV</t>
  </si>
  <si>
    <t>Luhatjet ne Koston per Njesi</t>
  </si>
  <si>
    <t>Komente</t>
  </si>
  <si>
    <t>Kodi</t>
  </si>
  <si>
    <t>Emertimi i Treguesit te Performances/Produktit</t>
  </si>
  <si>
    <t xml:space="preserve">Njësia matese </t>
  </si>
  <si>
    <t xml:space="preserve">V = IV - I
</t>
  </si>
  <si>
    <t xml:space="preserve">V = IV - II
</t>
  </si>
  <si>
    <t xml:space="preserve">V = IV - III
</t>
  </si>
  <si>
    <t>Produkti A</t>
  </si>
  <si>
    <t>Ceshtje te gjykuara</t>
  </si>
  <si>
    <t>numer ceshtjesh</t>
  </si>
  <si>
    <t>Produkti B</t>
  </si>
  <si>
    <t>Siperfaqe godine e re</t>
  </si>
  <si>
    <t>m2</t>
  </si>
  <si>
    <t>Produkti C</t>
  </si>
  <si>
    <t>Projekt zbatim per godina te reja</t>
  </si>
  <si>
    <t>numer projektesh</t>
  </si>
  <si>
    <t>Produkti D</t>
  </si>
  <si>
    <t>Projekt zbatim per rikontruksion te godinave</t>
  </si>
  <si>
    <t>Produkti E</t>
  </si>
  <si>
    <t xml:space="preserve">Siperfaqe godine e rikonstruktuar </t>
  </si>
  <si>
    <t>Produkti F</t>
  </si>
  <si>
    <t>Mobilje per zyra e salla gjyqi per  gjykatat</t>
  </si>
  <si>
    <t>nr. institucionesh</t>
  </si>
  <si>
    <t>Produkti G</t>
  </si>
  <si>
    <t>Elemente sigurie per gjykatat</t>
  </si>
  <si>
    <t>Produkti H</t>
  </si>
  <si>
    <t>Pajisje te tjera ne funksion te aktivitetit te gjykatave</t>
  </si>
  <si>
    <t>Produkti I</t>
  </si>
  <si>
    <t>Automjete per gjykatat</t>
  </si>
  <si>
    <t>nr.automjetesh</t>
  </si>
  <si>
    <t>Produkti K</t>
  </si>
  <si>
    <t xml:space="preserve">Pajisje elektronike per gjykatat </t>
  </si>
  <si>
    <t>Produkti L</t>
  </si>
  <si>
    <t>Gjyqtare te trajnuar</t>
  </si>
  <si>
    <t>nr.gjyqtaresh</t>
  </si>
  <si>
    <t>Treguesit e Performances/Produktet e realizuara nga perdorimi i te ardhurave jashte limitit</t>
  </si>
  <si>
    <t xml:space="preserve">Njësia Matëse 
</t>
  </si>
  <si>
    <t xml:space="preserve">Sasia e 
realizuar </t>
  </si>
  <si>
    <t>Fakti i periudhes/progresiv</t>
  </si>
  <si>
    <t>Investimet e detajuara me fondet buxhetore</t>
  </si>
  <si>
    <t>Nr.</t>
  </si>
  <si>
    <t>Sasia</t>
  </si>
  <si>
    <t>Vlera (000/leke)</t>
  </si>
  <si>
    <t>Pajisje elektronike</t>
  </si>
  <si>
    <t xml:space="preserve">Pajisje mobilje </t>
  </si>
  <si>
    <t>Pajisje te tjera</t>
  </si>
  <si>
    <t>TOTALI</t>
  </si>
  <si>
    <t>Drejtuesi i Ekipit Menaxhues të Programit</t>
  </si>
  <si>
    <t>Kordinatori i GMS/Nepunesi Autorizus</t>
  </si>
  <si>
    <t>ANEKSI nr.4  "Projektet  e investimeve me financim te brendshem"</t>
  </si>
  <si>
    <t>Projektet me financim te brendshëm (ne 000/leke)</t>
  </si>
  <si>
    <t>Kodi projektit</t>
  </si>
  <si>
    <t>Emertimi i projektit</t>
  </si>
  <si>
    <t xml:space="preserve">Vlera e plotë </t>
  </si>
  <si>
    <t>Viti i fillimit</t>
  </si>
  <si>
    <t>Viti i përfundimit</t>
  </si>
  <si>
    <t>REALIZIMI PROGRESIV  nga fillimi i vitit deri në periudhën aktuale</t>
  </si>
  <si>
    <t>REALIZIMI PROGRESIV  nga fillimi i projektit deri në periudhën aktuale</t>
  </si>
  <si>
    <t>e</t>
  </si>
  <si>
    <t>të</t>
  </si>
  <si>
    <t>Kontraktuar</t>
  </si>
  <si>
    <t>projektit</t>
  </si>
  <si>
    <t>M290087</t>
  </si>
  <si>
    <t>Ndertim godine</t>
  </si>
  <si>
    <t>M290068</t>
  </si>
  <si>
    <t>Rikonstruksion</t>
  </si>
  <si>
    <t>M290072</t>
  </si>
  <si>
    <t xml:space="preserve">Blerje pajisje </t>
  </si>
  <si>
    <t>M290075</t>
  </si>
  <si>
    <t xml:space="preserve">Blerje automjetesh </t>
  </si>
  <si>
    <t>REALIZIMI për periudhën e raportimit (4-mujore/vjetore)</t>
  </si>
  <si>
    <t xml:space="preserve">Emri   Anjeza BANI </t>
  </si>
  <si>
    <t xml:space="preserve">Anjeza BANI </t>
  </si>
  <si>
    <t>Emri   Anjeza BANI</t>
  </si>
  <si>
    <t xml:space="preserve">Anjeza Bani </t>
  </si>
  <si>
    <t>18AD801</t>
  </si>
  <si>
    <t>Blerje pajisje zyre</t>
  </si>
  <si>
    <t xml:space="preserve">TOTALI </t>
  </si>
  <si>
    <t xml:space="preserve"> </t>
  </si>
  <si>
    <t xml:space="preserve">Valdete HOXHA </t>
  </si>
  <si>
    <t>4 mujori 2023</t>
  </si>
  <si>
    <t>Fakti viti 2022</t>
  </si>
  <si>
    <t>PBA viti 2023</t>
  </si>
  <si>
    <t>Buxheti viti 2023</t>
  </si>
  <si>
    <t>4  mujori 2023</t>
  </si>
  <si>
    <t>Sasia Faktike viti 2022</t>
  </si>
  <si>
    <t>Shpenzimete viti 2022</t>
  </si>
  <si>
    <t>Kosto per Njesi viti 2022</t>
  </si>
  <si>
    <t>Sasia viti 2023</t>
  </si>
  <si>
    <t xml:space="preserve">Shpenzimet sipas planit vitit 2023
</t>
  </si>
  <si>
    <t>Gjykata e Apelit të Juridiksionit të Përgjithshëm</t>
  </si>
  <si>
    <t>Produkti fillim vitit 2023</t>
  </si>
  <si>
    <t xml:space="preserve">Detajimi i fondeve buxhetore në investime per Gjykaten e Apelit te Juridiksionit të Përgjithshëm </t>
  </si>
  <si>
    <t>Ndryshime transferim fondi 2023</t>
  </si>
  <si>
    <t>Ndryshime RPP 2023</t>
  </si>
  <si>
    <t>4/mujori 2023</t>
  </si>
  <si>
    <t>Plani i buxhetit viti 2023</t>
  </si>
  <si>
    <t>Gjykata e Apelit tä Juridiksionit të Përgjithshëm</t>
  </si>
  <si>
    <t>investimi I realizuar dhe I likujduar ne vitin 2022, diferenca per likujdim mne vitin 2023</t>
  </si>
  <si>
    <t>Sasia Faktike ( viti 2023)</t>
  </si>
  <si>
    <t>Shpenzimet(sipas planit te rishikuar viti 2023)</t>
  </si>
  <si>
    <t>Kosto per njesi (sipas planit te rishikuar viti 2023)</t>
  </si>
  <si>
    <t>11.05.2023</t>
  </si>
  <si>
    <t>Sasia (sipas planit te rishikuar viti 2023)</t>
  </si>
  <si>
    <t>Data: 11.05.2023</t>
  </si>
  <si>
    <t>Shpenzimet Faktike   i vitit 2023)</t>
  </si>
  <si>
    <t>Kosto per Njesi Faktike (ne 8 /mujorin 2023)</t>
  </si>
  <si>
    <t>Kosto per Njesi 
viti 2023</t>
  </si>
  <si>
    <t>Gjykata  e Apelit të Juridiksionit të Përgjithshëm</t>
  </si>
  <si>
    <t>Gjykata e Apelit  të Juridiksionit të Përgjithshëm</t>
  </si>
  <si>
    <t>Data : 11.05.2023</t>
  </si>
  <si>
    <t>8 mujori 2023</t>
  </si>
  <si>
    <t>Data : 11.09.2023</t>
  </si>
  <si>
    <t>11.09.2023</t>
  </si>
  <si>
    <t>Data: 11.09.2023</t>
  </si>
  <si>
    <t>12 mujori 2023</t>
  </si>
  <si>
    <t>31.01.2024</t>
  </si>
  <si>
    <t>Data: 31.01.2024</t>
  </si>
  <si>
    <t>12  mujori 2023</t>
  </si>
  <si>
    <t>12/mujori 2023</t>
  </si>
  <si>
    <t>Data : 31.01.2024</t>
  </si>
  <si>
    <t>investimi I realizuar dhe I likujduar ne vitin 2022, diferenca likujduar ne vitin buxhetor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</si>
</sst>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* #,##0.0000_-;\-* #,##0.0000_-;_-* &quot;-&quot;??_-;_-@_-"/>
    <numFmt numFmtId="167" formatCode="_-* #,##0_-;\-* #,##0_-;_-* &quot;-&quot;??_-;_-@_-"/>
    <numFmt numFmtId="168" formatCode="#,##0.00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8"/>
      <name val="Times New Roman"/>
      <family val="1"/>
    </font>
    <font>
      <b/>
      <sz val="8"/>
      <name val="Arial"/>
      <family val="2"/>
    </font>
    <font>
      <b/>
      <u/>
      <sz val="8"/>
      <name val="Times New Roman"/>
      <family val="1"/>
    </font>
    <font>
      <u/>
      <sz val="8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Times New Roman"/>
      <family val="1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8" fillId="0" borderId="0">
      <alignment vertical="top"/>
    </xf>
    <xf numFmtId="164" fontId="20" fillId="0" borderId="0" applyFont="0" applyFill="0" applyBorder="0" applyAlignment="0" applyProtection="0"/>
  </cellStyleXfs>
  <cellXfs count="380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3" fillId="2" borderId="0" xfId="1" applyFont="1" applyFill="1"/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1" fillId="0" borderId="0" xfId="1"/>
    <xf numFmtId="0" fontId="5" fillId="2" borderId="1" xfId="1" applyFont="1" applyFill="1" applyBorder="1" applyAlignment="1"/>
    <xf numFmtId="0" fontId="5" fillId="2" borderId="2" xfId="1" applyFont="1" applyFill="1" applyBorder="1" applyAlignment="1"/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2" fillId="2" borderId="4" xfId="1" applyFont="1" applyFill="1" applyBorder="1" applyAlignment="1"/>
    <xf numFmtId="0" fontId="5" fillId="2" borderId="0" xfId="1" applyFont="1" applyFill="1" applyBorder="1" applyAlignment="1">
      <alignment horizontal="left"/>
    </xf>
    <xf numFmtId="0" fontId="5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49" fontId="2" fillId="2" borderId="12" xfId="1" applyNumberFormat="1" applyFont="1" applyFill="1" applyBorder="1" applyAlignment="1">
      <alignment horizontal="center" vertical="center"/>
    </xf>
    <xf numFmtId="49" fontId="2" fillId="2" borderId="13" xfId="1" applyNumberFormat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49" fontId="2" fillId="2" borderId="19" xfId="1" applyNumberFormat="1" applyFont="1" applyFill="1" applyBorder="1" applyAlignment="1">
      <alignment horizontal="center"/>
    </xf>
    <xf numFmtId="165" fontId="5" fillId="2" borderId="12" xfId="1" applyNumberFormat="1" applyFont="1" applyFill="1" applyBorder="1" applyAlignment="1">
      <alignment horizontal="center"/>
    </xf>
    <xf numFmtId="165" fontId="5" fillId="2" borderId="13" xfId="1" applyNumberFormat="1" applyFont="1" applyFill="1" applyBorder="1" applyAlignment="1">
      <alignment horizontal="center"/>
    </xf>
    <xf numFmtId="165" fontId="2" fillId="2" borderId="25" xfId="1" applyNumberFormat="1" applyFont="1" applyFill="1" applyBorder="1" applyAlignment="1">
      <alignment horizontal="center" vertical="top" wrapText="1"/>
    </xf>
    <xf numFmtId="165" fontId="2" fillId="2" borderId="26" xfId="1" applyNumberFormat="1" applyFont="1" applyFill="1" applyBorder="1" applyAlignment="1">
      <alignment horizontal="center" vertical="top" wrapText="1"/>
    </xf>
    <xf numFmtId="165" fontId="5" fillId="2" borderId="26" xfId="1" applyNumberFormat="1" applyFont="1" applyFill="1" applyBorder="1" applyAlignment="1">
      <alignment horizontal="center"/>
    </xf>
    <xf numFmtId="165" fontId="5" fillId="2" borderId="30" xfId="1" applyNumberFormat="1" applyFont="1" applyFill="1" applyBorder="1" applyAlignment="1">
      <alignment horizontal="center"/>
    </xf>
    <xf numFmtId="0" fontId="5" fillId="2" borderId="31" xfId="0" applyFont="1" applyFill="1" applyBorder="1"/>
    <xf numFmtId="0" fontId="5" fillId="2" borderId="31" xfId="0" applyFont="1" applyFill="1" applyBorder="1" applyAlignment="1">
      <alignment horizontal="center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0" applyFont="1" applyFill="1"/>
    <xf numFmtId="0" fontId="3" fillId="2" borderId="0" xfId="2" applyFont="1" applyFill="1" applyAlignment="1">
      <alignment horizontal="left"/>
    </xf>
    <xf numFmtId="0" fontId="4" fillId="2" borderId="0" xfId="2" applyFont="1" applyFill="1"/>
    <xf numFmtId="0" fontId="4" fillId="2" borderId="0" xfId="2" applyFont="1" applyFill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5" fillId="2" borderId="0" xfId="2" applyFont="1" applyFill="1" applyBorder="1" applyAlignment="1"/>
    <xf numFmtId="0" fontId="5" fillId="2" borderId="0" xfId="2" applyFont="1" applyFill="1" applyBorder="1" applyAlignment="1">
      <alignment horizontal="center"/>
    </xf>
    <xf numFmtId="0" fontId="2" fillId="2" borderId="34" xfId="2" applyFont="1" applyFill="1" applyBorder="1" applyAlignment="1">
      <alignment horizontal="center"/>
    </xf>
    <xf numFmtId="0" fontId="5" fillId="2" borderId="2" xfId="2" applyFont="1" applyFill="1" applyBorder="1" applyAlignment="1"/>
    <xf numFmtId="0" fontId="2" fillId="2" borderId="2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5" xfId="2" applyFont="1" applyFill="1" applyBorder="1" applyAlignment="1">
      <alignment horizontal="center"/>
    </xf>
    <xf numFmtId="0" fontId="2" fillId="2" borderId="36" xfId="2" applyFont="1" applyFill="1" applyBorder="1" applyAlignment="1">
      <alignment horizontal="center"/>
    </xf>
    <xf numFmtId="0" fontId="2" fillId="2" borderId="37" xfId="2" applyFont="1" applyFill="1" applyBorder="1" applyAlignment="1">
      <alignment horizontal="center"/>
    </xf>
    <xf numFmtId="0" fontId="2" fillId="2" borderId="31" xfId="2" applyFont="1" applyFill="1" applyBorder="1" applyAlignment="1">
      <alignment horizontal="left"/>
    </xf>
    <xf numFmtId="0" fontId="5" fillId="2" borderId="38" xfId="2" applyFont="1" applyFill="1" applyBorder="1" applyAlignment="1"/>
    <xf numFmtId="0" fontId="5" fillId="2" borderId="15" xfId="2" applyFont="1" applyFill="1" applyBorder="1" applyAlignment="1"/>
    <xf numFmtId="0" fontId="2" fillId="2" borderId="31" xfId="2" applyFont="1" applyFill="1" applyBorder="1" applyAlignment="1">
      <alignment horizontal="center"/>
    </xf>
    <xf numFmtId="49" fontId="2" fillId="2" borderId="39" xfId="2" applyNumberFormat="1" applyFont="1" applyFill="1" applyBorder="1" applyAlignment="1">
      <alignment horizontal="center"/>
    </xf>
    <xf numFmtId="49" fontId="2" fillId="2" borderId="12" xfId="2" applyNumberFormat="1" applyFont="1" applyFill="1" applyBorder="1" applyAlignment="1">
      <alignment horizontal="center" vertical="center"/>
    </xf>
    <xf numFmtId="49" fontId="2" fillId="2" borderId="13" xfId="2" applyNumberFormat="1" applyFont="1" applyFill="1" applyBorder="1" applyAlignment="1">
      <alignment horizontal="center" vertical="center"/>
    </xf>
    <xf numFmtId="165" fontId="2" fillId="2" borderId="0" xfId="2" applyNumberFormat="1" applyFont="1" applyFill="1" applyBorder="1" applyAlignment="1">
      <alignment wrapText="1"/>
    </xf>
    <xf numFmtId="0" fontId="7" fillId="0" borderId="0" xfId="0" applyFont="1"/>
    <xf numFmtId="0" fontId="8" fillId="2" borderId="0" xfId="3" applyFont="1" applyFill="1"/>
    <xf numFmtId="0" fontId="8" fillId="2" borderId="0" xfId="3" applyFont="1" applyFill="1" applyAlignment="1">
      <alignment horizontal="center"/>
    </xf>
    <xf numFmtId="0" fontId="9" fillId="2" borderId="0" xfId="3" applyFont="1" applyFill="1"/>
    <xf numFmtId="0" fontId="9" fillId="0" borderId="0" xfId="3" applyFont="1"/>
    <xf numFmtId="0" fontId="10" fillId="2" borderId="0" xfId="3" applyFont="1" applyFill="1" applyBorder="1"/>
    <xf numFmtId="0" fontId="11" fillId="2" borderId="0" xfId="3" applyFont="1" applyFill="1" applyBorder="1"/>
    <xf numFmtId="0" fontId="11" fillId="2" borderId="0" xfId="3" applyFont="1" applyFill="1"/>
    <xf numFmtId="0" fontId="12" fillId="2" borderId="4" xfId="3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horizontal="center" vertical="center"/>
    </xf>
    <xf numFmtId="0" fontId="12" fillId="2" borderId="0" xfId="3" applyFont="1" applyFill="1" applyBorder="1"/>
    <xf numFmtId="0" fontId="13" fillId="0" borderId="0" xfId="3" applyFont="1"/>
    <xf numFmtId="0" fontId="8" fillId="2" borderId="37" xfId="3" applyFont="1" applyFill="1" applyBorder="1" applyAlignment="1">
      <alignment horizontal="center" vertical="center"/>
    </xf>
    <xf numFmtId="0" fontId="8" fillId="2" borderId="8" xfId="3" applyFont="1" applyFill="1" applyBorder="1" applyAlignment="1">
      <alignment horizontal="left" vertical="center"/>
    </xf>
    <xf numFmtId="0" fontId="8" fillId="2" borderId="31" xfId="3" applyFont="1" applyFill="1" applyBorder="1" applyAlignment="1">
      <alignment horizontal="center" vertical="center"/>
    </xf>
    <xf numFmtId="0" fontId="8" fillId="2" borderId="32" xfId="3" applyFont="1" applyFill="1" applyBorder="1" applyAlignment="1">
      <alignment horizontal="left"/>
    </xf>
    <xf numFmtId="0" fontId="8" fillId="2" borderId="0" xfId="3" applyFont="1" applyFill="1" applyBorder="1" applyAlignment="1">
      <alignment horizontal="left"/>
    </xf>
    <xf numFmtId="0" fontId="8" fillId="2" borderId="45" xfId="3" applyFont="1" applyFill="1" applyBorder="1" applyAlignment="1">
      <alignment horizontal="center"/>
    </xf>
    <xf numFmtId="0" fontId="12" fillId="2" borderId="37" xfId="3" applyFont="1" applyFill="1" applyBorder="1"/>
    <xf numFmtId="0" fontId="12" fillId="2" borderId="31" xfId="3" applyFont="1" applyFill="1" applyBorder="1"/>
    <xf numFmtId="0" fontId="12" fillId="2" borderId="31" xfId="3" applyFont="1" applyFill="1" applyBorder="1" applyAlignment="1">
      <alignment horizontal="center" vertical="center" wrapText="1"/>
    </xf>
    <xf numFmtId="0" fontId="12" fillId="0" borderId="31" xfId="3" applyFont="1" applyFill="1" applyBorder="1" applyAlignment="1">
      <alignment horizontal="center" vertical="center" wrapText="1"/>
    </xf>
    <xf numFmtId="3" fontId="12" fillId="2" borderId="31" xfId="3" applyNumberFormat="1" applyFont="1" applyFill="1" applyBorder="1" applyAlignment="1">
      <alignment horizontal="center" vertical="center"/>
    </xf>
    <xf numFmtId="3" fontId="12" fillId="2" borderId="39" xfId="3" applyNumberFormat="1" applyFont="1" applyFill="1" applyBorder="1" applyAlignment="1">
      <alignment horizontal="center" vertical="center"/>
    </xf>
    <xf numFmtId="49" fontId="8" fillId="2" borderId="37" xfId="3" applyNumberFormat="1" applyFont="1" applyFill="1" applyBorder="1" applyAlignment="1">
      <alignment horizontal="center" vertical="center"/>
    </xf>
    <xf numFmtId="0" fontId="12" fillId="2" borderId="31" xfId="3" applyFont="1" applyFill="1" applyBorder="1" applyAlignment="1">
      <alignment horizontal="center" vertical="center"/>
    </xf>
    <xf numFmtId="49" fontId="8" fillId="2" borderId="48" xfId="3" applyNumberFormat="1" applyFont="1" applyFill="1" applyBorder="1" applyAlignment="1">
      <alignment horizontal="center" vertical="center"/>
    </xf>
    <xf numFmtId="0" fontId="8" fillId="2" borderId="43" xfId="3" applyFont="1" applyFill="1" applyBorder="1" applyAlignment="1">
      <alignment horizontal="center" vertical="center"/>
    </xf>
    <xf numFmtId="0" fontId="12" fillId="2" borderId="43" xfId="3" applyFont="1" applyFill="1" applyBorder="1" applyAlignment="1">
      <alignment horizontal="center" vertical="center"/>
    </xf>
    <xf numFmtId="3" fontId="12" fillId="2" borderId="43" xfId="3" applyNumberFormat="1" applyFont="1" applyFill="1" applyBorder="1" applyAlignment="1">
      <alignment horizontal="center" vertical="center"/>
    </xf>
    <xf numFmtId="3" fontId="12" fillId="2" borderId="44" xfId="3" applyNumberFormat="1" applyFont="1" applyFill="1" applyBorder="1" applyAlignment="1">
      <alignment horizontal="center" vertical="center"/>
    </xf>
    <xf numFmtId="0" fontId="12" fillId="2" borderId="0" xfId="3" applyFont="1" applyFill="1"/>
    <xf numFmtId="0" fontId="8" fillId="2" borderId="45" xfId="3" applyFont="1" applyFill="1" applyBorder="1" applyAlignment="1">
      <alignment horizontal="center" vertical="center" wrapText="1"/>
    </xf>
    <xf numFmtId="0" fontId="8" fillId="2" borderId="46" xfId="3" applyFont="1" applyFill="1" applyBorder="1" applyAlignment="1">
      <alignment horizontal="center" vertical="center" wrapText="1"/>
    </xf>
    <xf numFmtId="0" fontId="8" fillId="2" borderId="47" xfId="3" applyFont="1" applyFill="1" applyBorder="1" applyAlignment="1">
      <alignment horizontal="center" vertical="center"/>
    </xf>
    <xf numFmtId="0" fontId="8" fillId="2" borderId="39" xfId="3" applyFont="1" applyFill="1" applyBorder="1" applyAlignment="1">
      <alignment horizontal="center" vertical="center"/>
    </xf>
    <xf numFmtId="0" fontId="12" fillId="2" borderId="31" xfId="3" applyFont="1" applyFill="1" applyBorder="1" applyAlignment="1">
      <alignment horizontal="center"/>
    </xf>
    <xf numFmtId="165" fontId="12" fillId="2" borderId="31" xfId="3" applyNumberFormat="1" applyFont="1" applyFill="1" applyBorder="1" applyAlignment="1">
      <alignment horizontal="center" vertical="center"/>
    </xf>
    <xf numFmtId="0" fontId="12" fillId="2" borderId="39" xfId="3" applyFont="1" applyFill="1" applyBorder="1" applyAlignment="1">
      <alignment horizontal="center"/>
    </xf>
    <xf numFmtId="0" fontId="12" fillId="2" borderId="37" xfId="3" applyFont="1" applyFill="1" applyBorder="1" applyAlignment="1">
      <alignment horizontal="left"/>
    </xf>
    <xf numFmtId="0" fontId="12" fillId="2" borderId="31" xfId="3" applyFont="1" applyFill="1" applyBorder="1" applyAlignment="1">
      <alignment horizontal="left"/>
    </xf>
    <xf numFmtId="0" fontId="12" fillId="2" borderId="48" xfId="3" applyFont="1" applyFill="1" applyBorder="1" applyAlignment="1">
      <alignment horizontal="left"/>
    </xf>
    <xf numFmtId="165" fontId="12" fillId="2" borderId="43" xfId="3" applyNumberFormat="1" applyFont="1" applyFill="1" applyBorder="1" applyAlignment="1">
      <alignment horizontal="left" vertical="center"/>
    </xf>
    <xf numFmtId="0" fontId="12" fillId="2" borderId="43" xfId="3" applyFont="1" applyFill="1" applyBorder="1" applyAlignment="1">
      <alignment horizontal="left"/>
    </xf>
    <xf numFmtId="165" fontId="12" fillId="2" borderId="43" xfId="3" applyNumberFormat="1" applyFont="1" applyFill="1" applyBorder="1" applyAlignment="1">
      <alignment horizontal="center" vertical="center"/>
    </xf>
    <xf numFmtId="0" fontId="12" fillId="2" borderId="44" xfId="3" applyFont="1" applyFill="1" applyBorder="1" applyAlignment="1">
      <alignment horizontal="center"/>
    </xf>
    <xf numFmtId="165" fontId="12" fillId="2" borderId="0" xfId="3" applyNumberFormat="1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/>
    </xf>
    <xf numFmtId="0" fontId="2" fillId="0" borderId="0" xfId="4" applyFont="1"/>
    <xf numFmtId="0" fontId="1" fillId="0" borderId="0" xfId="5"/>
    <xf numFmtId="0" fontId="2" fillId="0" borderId="0" xfId="0" applyFont="1" applyBorder="1"/>
    <xf numFmtId="0" fontId="14" fillId="0" borderId="0" xfId="4" applyFont="1"/>
    <xf numFmtId="0" fontId="15" fillId="0" borderId="0" xfId="4" applyFont="1"/>
    <xf numFmtId="0" fontId="5" fillId="1" borderId="45" xfId="4" applyFont="1" applyFill="1" applyBorder="1"/>
    <xf numFmtId="0" fontId="2" fillId="1" borderId="46" xfId="4" applyFont="1" applyFill="1" applyBorder="1"/>
    <xf numFmtId="0" fontId="2" fillId="1" borderId="48" xfId="4" applyFont="1" applyFill="1" applyBorder="1"/>
    <xf numFmtId="0" fontId="2" fillId="1" borderId="43" xfId="4" applyFont="1" applyFill="1" applyBorder="1" applyAlignment="1">
      <alignment horizontal="center"/>
    </xf>
    <xf numFmtId="3" fontId="2" fillId="1" borderId="44" xfId="4" applyNumberFormat="1" applyFont="1" applyFill="1" applyBorder="1" applyAlignment="1">
      <alignment horizontal="center" wrapText="1"/>
    </xf>
    <xf numFmtId="0" fontId="2" fillId="3" borderId="45" xfId="4" applyFont="1" applyFill="1" applyBorder="1"/>
    <xf numFmtId="0" fontId="2" fillId="3" borderId="46" xfId="4" applyFont="1" applyFill="1" applyBorder="1" applyAlignment="1">
      <alignment horizontal="center"/>
    </xf>
    <xf numFmtId="0" fontId="2" fillId="3" borderId="31" xfId="4" applyFont="1" applyFill="1" applyBorder="1" applyAlignment="1">
      <alignment horizontal="center"/>
    </xf>
    <xf numFmtId="3" fontId="2" fillId="3" borderId="39" xfId="4" applyNumberFormat="1" applyFont="1" applyFill="1" applyBorder="1" applyAlignment="1">
      <alignment horizontal="center"/>
    </xf>
    <xf numFmtId="0" fontId="5" fillId="0" borderId="31" xfId="4" applyFont="1" applyBorder="1"/>
    <xf numFmtId="3" fontId="14" fillId="0" borderId="31" xfId="4" applyNumberFormat="1" applyFont="1" applyBorder="1" applyAlignment="1">
      <alignment horizontal="center"/>
    </xf>
    <xf numFmtId="0" fontId="5" fillId="0" borderId="31" xfId="5" applyFont="1" applyBorder="1" applyAlignment="1">
      <alignment horizontal="center"/>
    </xf>
    <xf numFmtId="0" fontId="5" fillId="0" borderId="37" xfId="5" applyFont="1" applyBorder="1"/>
    <xf numFmtId="3" fontId="2" fillId="1" borderId="53" xfId="4" applyNumberFormat="1" applyFont="1" applyFill="1" applyBorder="1"/>
    <xf numFmtId="0" fontId="2" fillId="1" borderId="54" xfId="4" applyFont="1" applyFill="1" applyBorder="1"/>
    <xf numFmtId="3" fontId="2" fillId="1" borderId="54" xfId="4" applyNumberFormat="1" applyFont="1" applyFill="1" applyBorder="1"/>
    <xf numFmtId="0" fontId="2" fillId="2" borderId="0" xfId="6" applyFont="1" applyFill="1"/>
    <xf numFmtId="0" fontId="2" fillId="2" borderId="0" xfId="6" applyFont="1" applyFill="1" applyAlignment="1">
      <alignment horizontal="center"/>
    </xf>
    <xf numFmtId="0" fontId="15" fillId="2" borderId="0" xfId="6" applyFont="1" applyFill="1"/>
    <xf numFmtId="0" fontId="3" fillId="2" borderId="0" xfId="4" applyFont="1" applyFill="1" applyAlignment="1">
      <alignment vertical="center"/>
    </xf>
    <xf numFmtId="0" fontId="4" fillId="2" borderId="0" xfId="4" applyFont="1" applyFill="1" applyAlignment="1">
      <alignment vertical="center"/>
    </xf>
    <xf numFmtId="0" fontId="17" fillId="2" borderId="0" xfId="4" applyFont="1" applyFill="1" applyAlignment="1">
      <alignment horizontal="left" vertical="center"/>
    </xf>
    <xf numFmtId="0" fontId="17" fillId="2" borderId="0" xfId="4" applyFont="1" applyFill="1" applyAlignment="1">
      <alignment vertical="center"/>
    </xf>
    <xf numFmtId="0" fontId="17" fillId="2" borderId="0" xfId="4" applyFont="1" applyFill="1" applyBorder="1" applyAlignment="1">
      <alignment vertical="center"/>
    </xf>
    <xf numFmtId="0" fontId="2" fillId="2" borderId="0" xfId="4" applyFont="1" applyFill="1" applyAlignment="1">
      <alignment vertical="center"/>
    </xf>
    <xf numFmtId="0" fontId="5" fillId="2" borderId="0" xfId="4" applyFont="1" applyFill="1" applyAlignment="1">
      <alignment vertical="center"/>
    </xf>
    <xf numFmtId="0" fontId="5" fillId="2" borderId="0" xfId="4" applyFont="1" applyFill="1" applyBorder="1" applyAlignment="1">
      <alignment vertical="center"/>
    </xf>
    <xf numFmtId="0" fontId="1" fillId="0" borderId="0" xfId="6"/>
    <xf numFmtId="0" fontId="2" fillId="2" borderId="0" xfId="4" applyFont="1" applyFill="1" applyAlignment="1">
      <alignment vertical="center" wrapText="1"/>
    </xf>
    <xf numFmtId="0" fontId="5" fillId="2" borderId="0" xfId="4" applyFont="1" applyFill="1" applyBorder="1" applyAlignment="1">
      <alignment vertical="center" wrapText="1"/>
    </xf>
    <xf numFmtId="3" fontId="5" fillId="0" borderId="31" xfId="0" applyNumberFormat="1" applyFont="1" applyBorder="1" applyAlignment="1">
      <alignment horizontal="center"/>
    </xf>
    <xf numFmtId="0" fontId="5" fillId="2" borderId="31" xfId="4" applyFont="1" applyFill="1" applyBorder="1" applyAlignment="1">
      <alignment vertical="center" wrapText="1"/>
    </xf>
    <xf numFmtId="0" fontId="5" fillId="2" borderId="39" xfId="4" applyFont="1" applyFill="1" applyBorder="1" applyAlignment="1">
      <alignment vertical="center" wrapText="1"/>
    </xf>
    <xf numFmtId="0" fontId="8" fillId="2" borderId="31" xfId="3" applyFont="1" applyFill="1" applyBorder="1" applyAlignment="1">
      <alignment horizontal="center" vertical="center" wrapText="1"/>
    </xf>
    <xf numFmtId="0" fontId="8" fillId="2" borderId="0" xfId="3" applyFont="1" applyFill="1" applyBorder="1" applyAlignment="1">
      <alignment horizontal="center"/>
    </xf>
    <xf numFmtId="0" fontId="12" fillId="2" borderId="0" xfId="3" applyFont="1" applyFill="1" applyBorder="1" applyAlignment="1">
      <alignment horizontal="center"/>
    </xf>
    <xf numFmtId="0" fontId="8" fillId="2" borderId="46" xfId="3" applyFont="1" applyFill="1" applyBorder="1" applyAlignment="1">
      <alignment horizontal="center"/>
    </xf>
    <xf numFmtId="0" fontId="8" fillId="2" borderId="39" xfId="3" applyFont="1" applyFill="1" applyBorder="1" applyAlignment="1">
      <alignment horizontal="center" vertical="center" wrapText="1"/>
    </xf>
    <xf numFmtId="0" fontId="8" fillId="2" borderId="37" xfId="3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2" fillId="0" borderId="0" xfId="4" applyFont="1" applyAlignment="1"/>
    <xf numFmtId="0" fontId="2" fillId="3" borderId="34" xfId="4" applyFont="1" applyFill="1" applyBorder="1"/>
    <xf numFmtId="0" fontId="5" fillId="3" borderId="40" xfId="4" applyFont="1" applyFill="1" applyBorder="1"/>
    <xf numFmtId="0" fontId="5" fillId="0" borderId="40" xfId="5" applyFont="1" applyBorder="1" applyAlignment="1"/>
    <xf numFmtId="0" fontId="16" fillId="0" borderId="40" xfId="5" applyFont="1" applyBorder="1" applyAlignment="1">
      <alignment horizontal="right"/>
    </xf>
    <xf numFmtId="0" fontId="5" fillId="0" borderId="40" xfId="5" applyFont="1" applyBorder="1"/>
    <xf numFmtId="0" fontId="5" fillId="0" borderId="40" xfId="5" applyFont="1" applyBorder="1" applyAlignment="1">
      <alignment horizontal="right"/>
    </xf>
    <xf numFmtId="0" fontId="16" fillId="0" borderId="6" xfId="5" applyFont="1" applyBorder="1" applyAlignment="1">
      <alignment horizontal="right"/>
    </xf>
    <xf numFmtId="0" fontId="5" fillId="1" borderId="23" xfId="4" applyFont="1" applyFill="1" applyBorder="1"/>
    <xf numFmtId="0" fontId="2" fillId="3" borderId="37" xfId="4" applyFont="1" applyFill="1" applyBorder="1"/>
    <xf numFmtId="0" fontId="5" fillId="0" borderId="37" xfId="4" applyFont="1" applyBorder="1"/>
    <xf numFmtId="0" fontId="2" fillId="0" borderId="37" xfId="5" applyFont="1" applyBorder="1"/>
    <xf numFmtId="3" fontId="5" fillId="0" borderId="39" xfId="4" applyNumberFormat="1" applyFont="1" applyBorder="1"/>
    <xf numFmtId="3" fontId="15" fillId="0" borderId="39" xfId="4" applyNumberFormat="1" applyFont="1" applyBorder="1" applyAlignment="1">
      <alignment horizontal="center"/>
    </xf>
    <xf numFmtId="3" fontId="5" fillId="0" borderId="39" xfId="5" applyNumberFormat="1" applyFont="1" applyBorder="1" applyAlignment="1">
      <alignment horizontal="right"/>
    </xf>
    <xf numFmtId="3" fontId="5" fillId="0" borderId="39" xfId="5" applyNumberFormat="1" applyFont="1" applyBorder="1" applyAlignment="1">
      <alignment horizontal="center"/>
    </xf>
    <xf numFmtId="3" fontId="2" fillId="1" borderId="41" xfId="4" applyNumberFormat="1" applyFont="1" applyFill="1" applyBorder="1" applyAlignment="1">
      <alignment horizontal="center"/>
    </xf>
    <xf numFmtId="3" fontId="2" fillId="3" borderId="37" xfId="4" applyNumberFormat="1" applyFont="1" applyFill="1" applyBorder="1"/>
    <xf numFmtId="3" fontId="5" fillId="0" borderId="37" xfId="4" applyNumberFormat="1" applyFont="1" applyBorder="1"/>
    <xf numFmtId="3" fontId="5" fillId="0" borderId="37" xfId="5" applyNumberFormat="1" applyFont="1" applyBorder="1"/>
    <xf numFmtId="0" fontId="1" fillId="4" borderId="0" xfId="1" applyFill="1"/>
    <xf numFmtId="0" fontId="5" fillId="4" borderId="0" xfId="2" applyFont="1" applyFill="1" applyBorder="1" applyAlignment="1">
      <alignment horizontal="center"/>
    </xf>
    <xf numFmtId="0" fontId="1" fillId="4" borderId="0" xfId="5" applyFont="1" applyFill="1"/>
    <xf numFmtId="3" fontId="2" fillId="3" borderId="35" xfId="4" applyNumberFormat="1" applyFont="1" applyFill="1" applyBorder="1"/>
    <xf numFmtId="0" fontId="0" fillId="0" borderId="48" xfId="0" applyBorder="1"/>
    <xf numFmtId="0" fontId="0" fillId="0" borderId="43" xfId="0" applyBorder="1"/>
    <xf numFmtId="0" fontId="2" fillId="1" borderId="12" xfId="4" applyFont="1" applyFill="1" applyBorder="1"/>
    <xf numFmtId="0" fontId="2" fillId="1" borderId="12" xfId="4" applyFont="1" applyFill="1" applyBorder="1" applyAlignment="1">
      <alignment horizontal="center"/>
    </xf>
    <xf numFmtId="3" fontId="2" fillId="1" borderId="13" xfId="4" applyNumberFormat="1" applyFont="1" applyFill="1" applyBorder="1" applyAlignment="1">
      <alignment horizontal="center" wrapText="1"/>
    </xf>
    <xf numFmtId="3" fontId="2" fillId="1" borderId="20" xfId="4" applyNumberFormat="1" applyFont="1" applyFill="1" applyBorder="1" applyAlignment="1">
      <alignment horizontal="center"/>
    </xf>
    <xf numFmtId="0" fontId="2" fillId="1" borderId="51" xfId="4" applyFont="1" applyFill="1" applyBorder="1"/>
    <xf numFmtId="3" fontId="2" fillId="1" borderId="52" xfId="4" applyNumberFormat="1" applyFont="1" applyFill="1" applyBorder="1"/>
    <xf numFmtId="3" fontId="2" fillId="3" borderId="8" xfId="4" applyNumberFormat="1" applyFont="1" applyFill="1" applyBorder="1" applyAlignment="1">
      <alignment horizontal="center"/>
    </xf>
    <xf numFmtId="3" fontId="5" fillId="0" borderId="8" xfId="5" applyNumberFormat="1" applyFont="1" applyBorder="1" applyAlignment="1">
      <alignment horizontal="center"/>
    </xf>
    <xf numFmtId="3" fontId="2" fillId="3" borderId="45" xfId="4" applyNumberFormat="1" applyFont="1" applyFill="1" applyBorder="1"/>
    <xf numFmtId="3" fontId="2" fillId="3" borderId="47" xfId="4" applyNumberFormat="1" applyFont="1" applyFill="1" applyBorder="1" applyAlignment="1">
      <alignment horizontal="center"/>
    </xf>
    <xf numFmtId="3" fontId="5" fillId="0" borderId="48" xfId="5" applyNumberFormat="1" applyFont="1" applyBorder="1"/>
    <xf numFmtId="0" fontId="5" fillId="0" borderId="43" xfId="5" applyFont="1" applyBorder="1" applyAlignment="1">
      <alignment horizontal="center"/>
    </xf>
    <xf numFmtId="3" fontId="5" fillId="0" borderId="44" xfId="5" applyNumberFormat="1" applyFont="1" applyBorder="1" applyAlignment="1">
      <alignment horizontal="center"/>
    </xf>
    <xf numFmtId="0" fontId="2" fillId="3" borderId="45" xfId="4" applyFont="1" applyFill="1" applyBorder="1" applyAlignment="1">
      <alignment horizontal="center"/>
    </xf>
    <xf numFmtId="0" fontId="2" fillId="3" borderId="37" xfId="4" applyFont="1" applyFill="1" applyBorder="1" applyAlignment="1">
      <alignment horizontal="center"/>
    </xf>
    <xf numFmtId="0" fontId="5" fillId="0" borderId="37" xfId="5" applyFont="1" applyBorder="1" applyAlignment="1">
      <alignment horizontal="center"/>
    </xf>
    <xf numFmtId="0" fontId="5" fillId="0" borderId="48" xfId="5" applyFont="1" applyBorder="1" applyAlignment="1">
      <alignment horizontal="center"/>
    </xf>
    <xf numFmtId="3" fontId="5" fillId="0" borderId="44" xfId="5" applyNumberFormat="1" applyFont="1" applyBorder="1" applyAlignment="1">
      <alignment horizontal="right"/>
    </xf>
    <xf numFmtId="3" fontId="5" fillId="0" borderId="9" xfId="5" applyNumberFormat="1" applyFont="1" applyBorder="1"/>
    <xf numFmtId="3" fontId="5" fillId="0" borderId="56" xfId="5" applyNumberFormat="1" applyFont="1" applyBorder="1"/>
    <xf numFmtId="3" fontId="2" fillId="3" borderId="55" xfId="4" applyNumberFormat="1" applyFont="1" applyFill="1" applyBorder="1"/>
    <xf numFmtId="0" fontId="8" fillId="0" borderId="31" xfId="3" applyFont="1" applyFill="1" applyBorder="1" applyAlignment="1">
      <alignment horizontal="center" vertical="center" wrapText="1"/>
    </xf>
    <xf numFmtId="0" fontId="8" fillId="0" borderId="46" xfId="3" applyFont="1" applyFill="1" applyBorder="1" applyAlignment="1">
      <alignment horizontal="center"/>
    </xf>
    <xf numFmtId="166" fontId="12" fillId="0" borderId="31" xfId="3" applyNumberFormat="1" applyFont="1" applyFill="1" applyBorder="1" applyAlignment="1">
      <alignment horizontal="center" vertical="center" wrapText="1"/>
    </xf>
    <xf numFmtId="167" fontId="12" fillId="0" borderId="31" xfId="9" applyNumberFormat="1" applyFont="1" applyFill="1" applyBorder="1" applyAlignment="1">
      <alignment horizontal="center" vertical="center" wrapText="1"/>
    </xf>
    <xf numFmtId="3" fontId="12" fillId="0" borderId="31" xfId="3" applyNumberFormat="1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3" fontId="12" fillId="0" borderId="31" xfId="3" applyNumberFormat="1" applyFont="1" applyFill="1" applyBorder="1" applyAlignment="1">
      <alignment horizontal="center" vertical="center"/>
    </xf>
    <xf numFmtId="3" fontId="12" fillId="0" borderId="43" xfId="3" applyNumberFormat="1" applyFont="1" applyFill="1" applyBorder="1" applyAlignment="1">
      <alignment horizontal="center" vertical="center"/>
    </xf>
    <xf numFmtId="4" fontId="12" fillId="0" borderId="31" xfId="3" applyNumberFormat="1" applyFont="1" applyFill="1" applyBorder="1" applyAlignment="1">
      <alignment horizontal="center" vertical="center" wrapText="1"/>
    </xf>
    <xf numFmtId="0" fontId="1" fillId="0" borderId="0" xfId="3" applyFont="1"/>
    <xf numFmtId="0" fontId="5" fillId="0" borderId="37" xfId="2" applyFont="1" applyFill="1" applyBorder="1" applyAlignment="1">
      <alignment horizontal="center"/>
    </xf>
    <xf numFmtId="0" fontId="5" fillId="0" borderId="8" xfId="2" applyFont="1" applyFill="1" applyBorder="1" applyAlignment="1">
      <alignment horizontal="left"/>
    </xf>
    <xf numFmtId="164" fontId="5" fillId="0" borderId="31" xfId="9" applyFont="1" applyFill="1" applyBorder="1" applyAlignment="1">
      <alignment horizontal="center"/>
    </xf>
    <xf numFmtId="165" fontId="5" fillId="0" borderId="31" xfId="0" applyNumberFormat="1" applyFont="1" applyFill="1" applyBorder="1" applyAlignment="1">
      <alignment horizontal="center"/>
    </xf>
    <xf numFmtId="165" fontId="5" fillId="0" borderId="31" xfId="2" applyNumberFormat="1" applyFont="1" applyFill="1" applyBorder="1" applyAlignment="1">
      <alignment horizontal="center"/>
    </xf>
    <xf numFmtId="165" fontId="5" fillId="0" borderId="39" xfId="2" applyNumberFormat="1" applyFont="1" applyFill="1" applyBorder="1" applyAlignment="1">
      <alignment horizontal="center"/>
    </xf>
    <xf numFmtId="0" fontId="6" fillId="0" borderId="37" xfId="2" applyFont="1" applyFill="1" applyBorder="1" applyAlignment="1">
      <alignment horizontal="center"/>
    </xf>
    <xf numFmtId="0" fontId="6" fillId="0" borderId="8" xfId="2" applyFont="1" applyFill="1" applyBorder="1" applyAlignment="1">
      <alignment horizontal="center"/>
    </xf>
    <xf numFmtId="165" fontId="6" fillId="0" borderId="31" xfId="0" applyNumberFormat="1" applyFont="1" applyFill="1" applyBorder="1" applyAlignment="1">
      <alignment horizontal="center"/>
    </xf>
    <xf numFmtId="165" fontId="6" fillId="0" borderId="31" xfId="2" applyNumberFormat="1" applyFont="1" applyFill="1" applyBorder="1" applyAlignment="1">
      <alignment horizontal="center"/>
    </xf>
    <xf numFmtId="165" fontId="2" fillId="0" borderId="39" xfId="2" applyNumberFormat="1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  <xf numFmtId="165" fontId="2" fillId="0" borderId="31" xfId="0" applyNumberFormat="1" applyFont="1" applyFill="1" applyBorder="1" applyAlignment="1">
      <alignment horizontal="center"/>
    </xf>
    <xf numFmtId="165" fontId="2" fillId="0" borderId="31" xfId="2" applyNumberFormat="1" applyFont="1" applyFill="1" applyBorder="1" applyAlignment="1">
      <alignment horizontal="center"/>
    </xf>
    <xf numFmtId="165" fontId="2" fillId="0" borderId="43" xfId="0" applyNumberFormat="1" applyFont="1" applyFill="1" applyBorder="1" applyAlignment="1">
      <alignment horizontal="center"/>
    </xf>
    <xf numFmtId="165" fontId="2" fillId="0" borderId="43" xfId="2" applyNumberFormat="1" applyFont="1" applyFill="1" applyBorder="1" applyAlignment="1">
      <alignment horizontal="center"/>
    </xf>
    <xf numFmtId="165" fontId="2" fillId="0" borderId="44" xfId="2" applyNumberFormat="1" applyFont="1" applyFill="1" applyBorder="1" applyAlignment="1">
      <alignment horizontal="center"/>
    </xf>
    <xf numFmtId="0" fontId="12" fillId="4" borderId="0" xfId="3" applyFont="1" applyFill="1" applyBorder="1"/>
    <xf numFmtId="0" fontId="2" fillId="4" borderId="31" xfId="3" applyFont="1" applyFill="1" applyBorder="1" applyAlignment="1">
      <alignment horizontal="center" vertical="center" wrapText="1"/>
    </xf>
    <xf numFmtId="0" fontId="2" fillId="2" borderId="48" xfId="4" applyFont="1" applyFill="1" applyBorder="1" applyAlignment="1">
      <alignment vertical="center" wrapText="1"/>
    </xf>
    <xf numFmtId="0" fontId="2" fillId="2" borderId="43" xfId="4" applyFont="1" applyFill="1" applyBorder="1" applyAlignment="1">
      <alignment vertical="center" wrapText="1"/>
    </xf>
    <xf numFmtId="167" fontId="2" fillId="2" borderId="43" xfId="4" applyNumberFormat="1" applyFont="1" applyFill="1" applyBorder="1" applyAlignment="1">
      <alignment vertical="center" wrapText="1"/>
    </xf>
    <xf numFmtId="0" fontId="2" fillId="2" borderId="44" xfId="4" applyFont="1" applyFill="1" applyBorder="1" applyAlignment="1">
      <alignment vertical="center" wrapText="1"/>
    </xf>
    <xf numFmtId="0" fontId="19" fillId="0" borderId="0" xfId="0" applyFont="1"/>
    <xf numFmtId="0" fontId="5" fillId="4" borderId="0" xfId="4" applyFont="1" applyFill="1" applyBorder="1" applyAlignment="1">
      <alignment vertical="center"/>
    </xf>
    <xf numFmtId="167" fontId="12" fillId="0" borderId="31" xfId="9" applyNumberFormat="1" applyFont="1" applyFill="1" applyBorder="1" applyAlignment="1">
      <alignment horizontal="center" vertical="center"/>
    </xf>
    <xf numFmtId="0" fontId="8" fillId="2" borderId="47" xfId="3" applyFont="1" applyFill="1" applyBorder="1" applyAlignment="1">
      <alignment horizontal="center"/>
    </xf>
    <xf numFmtId="0" fontId="12" fillId="2" borderId="39" xfId="3" applyFont="1" applyFill="1" applyBorder="1" applyAlignment="1">
      <alignment horizontal="center" vertical="center" wrapText="1"/>
    </xf>
    <xf numFmtId="0" fontId="8" fillId="2" borderId="31" xfId="4" applyFont="1" applyFill="1" applyBorder="1" applyAlignment="1">
      <alignment horizontal="center" vertical="center" wrapText="1"/>
    </xf>
    <xf numFmtId="0" fontId="5" fillId="0" borderId="31" xfId="7" applyFont="1" applyBorder="1"/>
    <xf numFmtId="0" fontId="5" fillId="2" borderId="31" xfId="4" applyFont="1" applyFill="1" applyBorder="1" applyAlignment="1">
      <alignment horizontal="center" wrapText="1"/>
    </xf>
    <xf numFmtId="167" fontId="5" fillId="2" borderId="31" xfId="9" applyNumberFormat="1" applyFont="1" applyFill="1" applyBorder="1" applyAlignment="1">
      <alignment horizontal="center" wrapText="1"/>
    </xf>
    <xf numFmtId="0" fontId="8" fillId="2" borderId="46" xfId="4" applyFont="1" applyFill="1" applyBorder="1" applyAlignment="1">
      <alignment horizontal="center" vertical="center" wrapText="1"/>
    </xf>
    <xf numFmtId="0" fontId="5" fillId="2" borderId="37" xfId="7" applyFont="1" applyFill="1" applyBorder="1" applyAlignment="1">
      <alignment horizontal="center" wrapText="1"/>
    </xf>
    <xf numFmtId="0" fontId="5" fillId="2" borderId="39" xfId="4" applyFont="1" applyFill="1" applyBorder="1" applyAlignment="1">
      <alignment horizontal="center" wrapText="1"/>
    </xf>
    <xf numFmtId="0" fontId="21" fillId="0" borderId="37" xfId="7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 vertical="center" wrapText="1"/>
    </xf>
    <xf numFmtId="0" fontId="2" fillId="2" borderId="16" xfId="2" applyFont="1" applyFill="1" applyBorder="1" applyAlignment="1">
      <alignment horizontal="center" vertical="center"/>
    </xf>
    <xf numFmtId="0" fontId="2" fillId="2" borderId="16" xfId="2" applyFont="1" applyFill="1" applyBorder="1" applyAlignment="1">
      <alignment horizontal="center" vertical="center" wrapText="1"/>
    </xf>
    <xf numFmtId="164" fontId="5" fillId="2" borderId="31" xfId="9" applyFont="1" applyFill="1" applyBorder="1" applyAlignment="1">
      <alignment horizontal="center" wrapText="1"/>
    </xf>
    <xf numFmtId="164" fontId="2" fillId="2" borderId="43" xfId="9" applyFont="1" applyFill="1" applyBorder="1" applyAlignment="1">
      <alignment vertical="center" wrapText="1"/>
    </xf>
    <xf numFmtId="164" fontId="5" fillId="2" borderId="31" xfId="9" applyFont="1" applyFill="1" applyBorder="1" applyAlignment="1">
      <alignment vertical="center" wrapText="1"/>
    </xf>
    <xf numFmtId="0" fontId="25" fillId="0" borderId="0" xfId="0" applyFont="1"/>
    <xf numFmtId="0" fontId="0" fillId="0" borderId="0" xfId="0" applyAlignment="1">
      <alignment horizontal="center"/>
    </xf>
    <xf numFmtId="0" fontId="5" fillId="2" borderId="38" xfId="2" applyFont="1" applyFill="1" applyBorder="1" applyAlignment="1">
      <alignment horizontal="center"/>
    </xf>
    <xf numFmtId="165" fontId="2" fillId="2" borderId="0" xfId="2" applyNumberFormat="1" applyFont="1" applyFill="1" applyBorder="1" applyAlignment="1">
      <alignment horizontal="center" wrapText="1"/>
    </xf>
    <xf numFmtId="165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5" applyAlignment="1">
      <alignment horizontal="center"/>
    </xf>
    <xf numFmtId="0" fontId="2" fillId="0" borderId="0" xfId="4" applyFont="1" applyAlignment="1">
      <alignment horizontal="center"/>
    </xf>
    <xf numFmtId="3" fontId="5" fillId="1" borderId="47" xfId="4" applyNumberFormat="1" applyFont="1" applyFill="1" applyBorder="1" applyAlignment="1">
      <alignment horizontal="center"/>
    </xf>
    <xf numFmtId="3" fontId="2" fillId="3" borderId="50" xfId="4" applyNumberFormat="1" applyFont="1" applyFill="1" applyBorder="1" applyAlignment="1">
      <alignment horizontal="center"/>
    </xf>
    <xf numFmtId="3" fontId="5" fillId="0" borderId="8" xfId="4" applyNumberFormat="1" applyFont="1" applyBorder="1" applyAlignment="1">
      <alignment horizontal="center"/>
    </xf>
    <xf numFmtId="3" fontId="15" fillId="0" borderId="8" xfId="4" applyNumberFormat="1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3" fontId="2" fillId="1" borderId="54" xfId="4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8" fillId="5" borderId="31" xfId="3" applyFont="1" applyFill="1" applyBorder="1" applyAlignment="1">
      <alignment horizontal="center" vertical="center" wrapText="1"/>
    </xf>
    <xf numFmtId="164" fontId="12" fillId="5" borderId="21" xfId="9" applyNumberFormat="1" applyFont="1" applyFill="1" applyBorder="1" applyAlignment="1">
      <alignment horizontal="center" vertical="center"/>
    </xf>
    <xf numFmtId="164" fontId="12" fillId="2" borderId="0" xfId="3" applyNumberFormat="1" applyFont="1" applyFill="1" applyBorder="1"/>
    <xf numFmtId="0" fontId="22" fillId="0" borderId="12" xfId="7" applyFont="1" applyFill="1" applyBorder="1" applyAlignment="1">
      <alignment vertical="center"/>
    </xf>
    <xf numFmtId="0" fontId="8" fillId="2" borderId="0" xfId="3" applyFont="1" applyFill="1" applyBorder="1" applyAlignment="1">
      <alignment horizontal="center" vertical="center"/>
    </xf>
    <xf numFmtId="164" fontId="12" fillId="2" borderId="31" xfId="9" applyFont="1" applyFill="1" applyBorder="1" applyAlignment="1">
      <alignment horizontal="center" vertical="center" wrapText="1"/>
    </xf>
    <xf numFmtId="167" fontId="12" fillId="2" borderId="31" xfId="9" applyNumberFormat="1" applyFont="1" applyFill="1" applyBorder="1" applyAlignment="1">
      <alignment horizontal="center" vertical="center" wrapText="1"/>
    </xf>
    <xf numFmtId="167" fontId="5" fillId="2" borderId="31" xfId="4" applyNumberFormat="1" applyFont="1" applyFill="1" applyBorder="1" applyAlignment="1">
      <alignment vertical="center" wrapText="1"/>
    </xf>
    <xf numFmtId="164" fontId="8" fillId="0" borderId="31" xfId="9" applyNumberFormat="1" applyFont="1" applyFill="1" applyBorder="1" applyAlignment="1">
      <alignment horizontal="center" vertical="center" wrapText="1"/>
    </xf>
    <xf numFmtId="164" fontId="12" fillId="5" borderId="31" xfId="9" applyNumberFormat="1" applyFont="1" applyFill="1" applyBorder="1" applyAlignment="1">
      <alignment horizontal="center" vertical="center"/>
    </xf>
    <xf numFmtId="164" fontId="12" fillId="5" borderId="31" xfId="9" applyNumberFormat="1" applyFont="1" applyFill="1" applyBorder="1" applyAlignment="1">
      <alignment horizontal="center" vertical="center" wrapText="1"/>
    </xf>
    <xf numFmtId="164" fontId="7" fillId="5" borderId="0" xfId="9" applyNumberFormat="1" applyFont="1" applyFill="1" applyBorder="1"/>
    <xf numFmtId="164" fontId="12" fillId="0" borderId="31" xfId="9" applyNumberFormat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165" fontId="2" fillId="2" borderId="25" xfId="1" applyNumberFormat="1" applyFont="1" applyFill="1" applyBorder="1" applyAlignment="1">
      <alignment horizontal="center" vertical="center" wrapText="1"/>
    </xf>
    <xf numFmtId="165" fontId="5" fillId="2" borderId="26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3" fontId="12" fillId="0" borderId="31" xfId="3" applyNumberFormat="1" applyFont="1" applyFill="1" applyBorder="1" applyAlignment="1">
      <alignment horizontal="center" vertical="center" wrapText="1"/>
    </xf>
    <xf numFmtId="0" fontId="2" fillId="2" borderId="31" xfId="4" applyFont="1" applyFill="1" applyBorder="1" applyAlignment="1">
      <alignment vertical="center" wrapText="1"/>
    </xf>
    <xf numFmtId="167" fontId="2" fillId="2" borderId="31" xfId="9" applyNumberFormat="1" applyFont="1" applyFill="1" applyBorder="1" applyAlignment="1">
      <alignment vertical="center" wrapText="1"/>
    </xf>
    <xf numFmtId="0" fontId="2" fillId="2" borderId="8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 vertical="center" wrapText="1"/>
    </xf>
    <xf numFmtId="0" fontId="2" fillId="2" borderId="16" xfId="2" applyFont="1" applyFill="1" applyBorder="1" applyAlignment="1">
      <alignment horizontal="center" vertical="center"/>
    </xf>
    <xf numFmtId="0" fontId="2" fillId="2" borderId="16" xfId="2" applyFont="1" applyFill="1" applyBorder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center"/>
    </xf>
    <xf numFmtId="0" fontId="8" fillId="2" borderId="46" xfId="4" applyFont="1" applyFill="1" applyBorder="1" applyAlignment="1">
      <alignment horizontal="center" vertical="center" wrapText="1"/>
    </xf>
    <xf numFmtId="0" fontId="8" fillId="2" borderId="31" xfId="4" applyFont="1" applyFill="1" applyBorder="1" applyAlignment="1">
      <alignment horizontal="center" vertical="center" wrapText="1"/>
    </xf>
    <xf numFmtId="164" fontId="12" fillId="0" borderId="21" xfId="9" applyNumberFormat="1" applyFont="1" applyFill="1" applyBorder="1" applyAlignment="1">
      <alignment horizontal="center" vertical="center"/>
    </xf>
    <xf numFmtId="164" fontId="12" fillId="0" borderId="31" xfId="9" applyNumberFormat="1" applyFont="1" applyFill="1" applyBorder="1" applyAlignment="1">
      <alignment horizontal="center" vertical="center" wrapText="1"/>
    </xf>
    <xf numFmtId="164" fontId="7" fillId="0" borderId="0" xfId="9" applyNumberFormat="1" applyFont="1" applyFill="1" applyBorder="1"/>
    <xf numFmtId="0" fontId="2" fillId="2" borderId="8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 vertical="center" wrapText="1"/>
    </xf>
    <xf numFmtId="0" fontId="2" fillId="2" borderId="16" xfId="2" applyFont="1" applyFill="1" applyBorder="1" applyAlignment="1">
      <alignment horizontal="center" vertical="center"/>
    </xf>
    <xf numFmtId="0" fontId="2" fillId="2" borderId="16" xfId="2" applyFont="1" applyFill="1" applyBorder="1" applyAlignment="1">
      <alignment horizontal="center" vertical="center" wrapText="1"/>
    </xf>
    <xf numFmtId="167" fontId="5" fillId="2" borderId="31" xfId="9" applyNumberFormat="1" applyFont="1" applyFill="1" applyBorder="1" applyAlignment="1">
      <alignment vertical="center" wrapText="1"/>
    </xf>
    <xf numFmtId="0" fontId="5" fillId="2" borderId="37" xfId="7" applyFont="1" applyFill="1" applyBorder="1" applyAlignment="1">
      <alignment horizontal="center" vertical="center" wrapText="1"/>
    </xf>
    <xf numFmtId="0" fontId="5" fillId="0" borderId="31" xfId="7" applyFont="1" applyBorder="1" applyAlignment="1">
      <alignment vertical="center"/>
    </xf>
    <xf numFmtId="165" fontId="0" fillId="0" borderId="0" xfId="0" applyNumberFormat="1"/>
    <xf numFmtId="165" fontId="6" fillId="0" borderId="32" xfId="2" applyNumberFormat="1" applyFont="1" applyFill="1" applyBorder="1" applyAlignment="1">
      <alignment horizontal="center"/>
    </xf>
    <xf numFmtId="168" fontId="2" fillId="0" borderId="0" xfId="2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2" fillId="2" borderId="23" xfId="1" applyFont="1" applyFill="1" applyBorder="1" applyAlignment="1">
      <alignment horizontal="center"/>
    </xf>
    <xf numFmtId="0" fontId="2" fillId="2" borderId="24" xfId="1" applyFont="1" applyFill="1" applyBorder="1" applyAlignment="1">
      <alignment horizontal="center"/>
    </xf>
    <xf numFmtId="0" fontId="2" fillId="2" borderId="23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18" xfId="2" applyFont="1" applyFill="1" applyBorder="1" applyAlignment="1">
      <alignment horizontal="center" vertical="center"/>
    </xf>
    <xf numFmtId="0" fontId="2" fillId="2" borderId="22" xfId="2" applyFont="1" applyFill="1" applyBorder="1" applyAlignment="1">
      <alignment horizontal="center" vertical="center"/>
    </xf>
    <xf numFmtId="0" fontId="6" fillId="0" borderId="40" xfId="2" applyFont="1" applyFill="1" applyBorder="1" applyAlignment="1">
      <alignment horizontal="center"/>
    </xf>
    <xf numFmtId="0" fontId="6" fillId="0" borderId="17" xfId="2" applyFont="1" applyFill="1" applyBorder="1" applyAlignment="1">
      <alignment horizontal="center"/>
    </xf>
    <xf numFmtId="0" fontId="2" fillId="0" borderId="41" xfId="2" applyFont="1" applyFill="1" applyBorder="1" applyAlignment="1">
      <alignment horizontal="center" vertical="center"/>
    </xf>
    <xf numFmtId="0" fontId="2" fillId="0" borderId="42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2" fillId="2" borderId="11" xfId="2" applyFont="1" applyFill="1" applyBorder="1" applyAlignment="1">
      <alignment horizontal="center" vertical="center"/>
    </xf>
    <xf numFmtId="0" fontId="2" fillId="2" borderId="15" xfId="2" applyFont="1" applyFill="1" applyBorder="1" applyAlignment="1">
      <alignment horizontal="center" vertical="center"/>
    </xf>
    <xf numFmtId="0" fontId="2" fillId="2" borderId="12" xfId="2" applyFont="1" applyFill="1" applyBorder="1" applyAlignment="1">
      <alignment horizontal="center" vertical="center"/>
    </xf>
    <xf numFmtId="0" fontId="2" fillId="2" borderId="16" xfId="2" applyFont="1" applyFill="1" applyBorder="1" applyAlignment="1">
      <alignment horizontal="center" vertical="center"/>
    </xf>
    <xf numFmtId="0" fontId="2" fillId="2" borderId="21" xfId="2" applyFont="1" applyFill="1" applyBorder="1" applyAlignment="1">
      <alignment horizontal="center" vertical="center"/>
    </xf>
    <xf numFmtId="0" fontId="2" fillId="2" borderId="16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/>
    </xf>
    <xf numFmtId="0" fontId="2" fillId="2" borderId="9" xfId="2" applyFont="1" applyFill="1" applyBorder="1" applyAlignment="1">
      <alignment horizontal="center" vertical="center"/>
    </xf>
    <xf numFmtId="0" fontId="2" fillId="2" borderId="17" xfId="2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center"/>
    </xf>
    <xf numFmtId="0" fontId="8" fillId="2" borderId="0" xfId="3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2" fillId="1" borderId="34" xfId="4" applyFont="1" applyFill="1" applyBorder="1" applyAlignment="1">
      <alignment horizontal="center"/>
    </xf>
    <xf numFmtId="0" fontId="2" fillId="1" borderId="35" xfId="4" applyFont="1" applyFill="1" applyBorder="1" applyAlignment="1">
      <alignment horizontal="center"/>
    </xf>
    <xf numFmtId="0" fontId="2" fillId="1" borderId="36" xfId="4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 vertical="center" wrapText="1"/>
    </xf>
    <xf numFmtId="0" fontId="8" fillId="2" borderId="46" xfId="4" applyFont="1" applyFill="1" applyBorder="1" applyAlignment="1">
      <alignment horizontal="center" vertical="center" wrapText="1"/>
    </xf>
    <xf numFmtId="0" fontId="8" fillId="2" borderId="31" xfId="4" applyFont="1" applyFill="1" applyBorder="1" applyAlignment="1">
      <alignment horizontal="center" vertical="center" wrapText="1"/>
    </xf>
    <xf numFmtId="0" fontId="8" fillId="2" borderId="47" xfId="4" applyFont="1" applyFill="1" applyBorder="1" applyAlignment="1">
      <alignment horizontal="center" vertical="center" wrapText="1"/>
    </xf>
    <xf numFmtId="0" fontId="8" fillId="2" borderId="39" xfId="4" applyFont="1" applyFill="1" applyBorder="1" applyAlignment="1">
      <alignment horizontal="center" vertical="center" wrapText="1"/>
    </xf>
    <xf numFmtId="0" fontId="2" fillId="2" borderId="45" xfId="4" applyFont="1" applyFill="1" applyBorder="1" applyAlignment="1">
      <alignment horizontal="center" vertical="center" wrapText="1"/>
    </xf>
    <xf numFmtId="0" fontId="2" fillId="2" borderId="37" xfId="4" applyFont="1" applyFill="1" applyBorder="1" applyAlignment="1">
      <alignment horizontal="center" vertical="center" wrapText="1"/>
    </xf>
    <xf numFmtId="0" fontId="2" fillId="2" borderId="46" xfId="4" applyFont="1" applyFill="1" applyBorder="1" applyAlignment="1">
      <alignment horizontal="center" vertical="center" wrapText="1"/>
    </xf>
    <xf numFmtId="0" fontId="2" fillId="2" borderId="31" xfId="4" applyFont="1" applyFill="1" applyBorder="1" applyAlignment="1">
      <alignment horizontal="center" vertical="center" wrapText="1"/>
    </xf>
    <xf numFmtId="0" fontId="1" fillId="2" borderId="0" xfId="1" applyFill="1"/>
    <xf numFmtId="0" fontId="2" fillId="2" borderId="31" xfId="3" applyFont="1" applyFill="1" applyBorder="1" applyAlignment="1">
      <alignment horizontal="center" vertical="center" wrapText="1"/>
    </xf>
    <xf numFmtId="0" fontId="1" fillId="2" borderId="0" xfId="5" applyFont="1" applyFill="1"/>
  </cellXfs>
  <cellStyles count="10">
    <cellStyle name="Comma" xfId="9" builtinId="3"/>
    <cellStyle name="Normal" xfId="0" builtinId="0"/>
    <cellStyle name="Normal 2" xfId="4"/>
    <cellStyle name="Normal 3" xfId="8"/>
    <cellStyle name="Normal 4" xfId="1"/>
    <cellStyle name="Normal 5" xfId="2"/>
    <cellStyle name="Normal 6" xfId="3"/>
    <cellStyle name="Normal 7" xfId="5"/>
    <cellStyle name="Normal 8" xfId="6"/>
    <cellStyle name="Normal_Formati_permbledhese_Investimet 200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topLeftCell="A68" workbookViewId="0">
      <selection activeCell="J68" sqref="J1:J1048576"/>
    </sheetView>
  </sheetViews>
  <sheetFormatPr defaultRowHeight="15" x14ac:dyDescent="0.25"/>
  <cols>
    <col min="2" max="2" width="21.140625" customWidth="1"/>
    <col min="5" max="5" width="11.140625" customWidth="1"/>
    <col min="6" max="6" width="10.28515625" customWidth="1"/>
    <col min="7" max="7" width="11.140625" customWidth="1"/>
    <col min="8" max="8" width="11.28515625" customWidth="1"/>
  </cols>
  <sheetData>
    <row r="1" spans="1:9" hidden="1" x14ac:dyDescent="0.25"/>
    <row r="2" spans="1:9" hidden="1" x14ac:dyDescent="0.25">
      <c r="A2" s="1" t="s">
        <v>0</v>
      </c>
      <c r="B2" s="1"/>
      <c r="C2" s="1"/>
      <c r="D2" s="2"/>
      <c r="E2" s="2"/>
      <c r="F2" s="2"/>
      <c r="G2" s="2"/>
      <c r="H2" s="2"/>
      <c r="I2" s="2"/>
    </row>
    <row r="3" spans="1:9" hidden="1" x14ac:dyDescent="0.25">
      <c r="A3" s="1" t="s">
        <v>162</v>
      </c>
      <c r="B3" s="1"/>
      <c r="C3" s="1"/>
      <c r="D3" s="2"/>
      <c r="E3" s="2"/>
      <c r="F3" s="2"/>
      <c r="G3" s="2"/>
      <c r="H3" s="2"/>
      <c r="I3" s="2"/>
    </row>
    <row r="4" spans="1:9" hidden="1" x14ac:dyDescent="0.25"/>
    <row r="5" spans="1:9" hidden="1" x14ac:dyDescent="0.25">
      <c r="A5" s="3" t="s">
        <v>1</v>
      </c>
      <c r="B5" s="4"/>
      <c r="C5" s="4"/>
      <c r="D5" s="5"/>
      <c r="E5" s="5"/>
      <c r="F5" s="5"/>
      <c r="G5" s="5"/>
      <c r="H5" s="5"/>
      <c r="I5" s="5"/>
    </row>
    <row r="6" spans="1:9" hidden="1" x14ac:dyDescent="0.25">
      <c r="A6" s="1"/>
      <c r="B6" s="6"/>
      <c r="C6" s="6"/>
      <c r="D6" s="6"/>
      <c r="E6" s="6"/>
      <c r="F6" s="6"/>
      <c r="G6" s="6"/>
      <c r="H6" s="6"/>
      <c r="I6" s="6"/>
    </row>
    <row r="7" spans="1:9" ht="15.75" hidden="1" thickBot="1" x14ac:dyDescent="0.3">
      <c r="A7" s="6"/>
      <c r="B7" s="6"/>
      <c r="C7" s="6"/>
      <c r="D7" s="6"/>
      <c r="E7" s="6"/>
      <c r="F7" s="168" t="s">
        <v>134</v>
      </c>
      <c r="G7" s="6"/>
      <c r="H7" s="6"/>
      <c r="I7" s="2" t="s">
        <v>2</v>
      </c>
    </row>
    <row r="8" spans="1:9" hidden="1" x14ac:dyDescent="0.25">
      <c r="A8" s="7"/>
      <c r="B8" s="8"/>
      <c r="C8" s="8"/>
      <c r="D8" s="9"/>
      <c r="E8" s="9"/>
      <c r="F8" s="9"/>
      <c r="G8" s="9"/>
      <c r="H8" s="9"/>
      <c r="I8" s="10"/>
    </row>
    <row r="9" spans="1:9" hidden="1" x14ac:dyDescent="0.25">
      <c r="A9" s="11"/>
      <c r="B9" s="12"/>
      <c r="C9" s="12"/>
      <c r="D9" s="13"/>
      <c r="E9" s="13"/>
      <c r="F9" s="13"/>
      <c r="G9" s="13"/>
      <c r="H9" s="14"/>
      <c r="I9" s="15"/>
    </row>
    <row r="10" spans="1:9" hidden="1" x14ac:dyDescent="0.25">
      <c r="A10" s="319" t="s">
        <v>3</v>
      </c>
      <c r="B10" s="320"/>
      <c r="C10" s="325" t="s">
        <v>4</v>
      </c>
      <c r="D10" s="326"/>
      <c r="E10" s="326"/>
      <c r="F10" s="326"/>
      <c r="G10" s="326"/>
      <c r="H10" s="326"/>
      <c r="I10" s="327"/>
    </row>
    <row r="11" spans="1:9" hidden="1" x14ac:dyDescent="0.25">
      <c r="A11" s="321"/>
      <c r="B11" s="322"/>
      <c r="C11" s="16" t="s">
        <v>5</v>
      </c>
      <c r="D11" s="16" t="s">
        <v>6</v>
      </c>
      <c r="E11" s="16" t="s">
        <v>7</v>
      </c>
      <c r="F11" s="16" t="s">
        <v>8</v>
      </c>
      <c r="G11" s="16" t="s">
        <v>9</v>
      </c>
      <c r="H11" s="16" t="s">
        <v>10</v>
      </c>
      <c r="I11" s="17" t="s">
        <v>11</v>
      </c>
    </row>
    <row r="12" spans="1:9" hidden="1" x14ac:dyDescent="0.25">
      <c r="A12" s="323"/>
      <c r="B12" s="324"/>
      <c r="C12" s="328" t="s">
        <v>135</v>
      </c>
      <c r="D12" s="328" t="s">
        <v>136</v>
      </c>
      <c r="E12" s="330" t="s">
        <v>137</v>
      </c>
      <c r="F12" s="331"/>
      <c r="G12" s="332"/>
      <c r="H12" s="18" t="s">
        <v>12</v>
      </c>
      <c r="I12" s="333" t="s">
        <v>13</v>
      </c>
    </row>
    <row r="13" spans="1:9" ht="47.25" hidden="1" customHeight="1" x14ac:dyDescent="0.25">
      <c r="A13" s="19" t="s">
        <v>14</v>
      </c>
      <c r="B13" s="20" t="s">
        <v>15</v>
      </c>
      <c r="C13" s="329"/>
      <c r="D13" s="329"/>
      <c r="E13" s="242" t="s">
        <v>16</v>
      </c>
      <c r="F13" s="242" t="s">
        <v>17</v>
      </c>
      <c r="G13" s="242" t="s">
        <v>18</v>
      </c>
      <c r="H13" s="242" t="s">
        <v>19</v>
      </c>
      <c r="I13" s="334"/>
    </row>
    <row r="14" spans="1:9" ht="23.25" hidden="1" customHeight="1" x14ac:dyDescent="0.25">
      <c r="A14" s="21" t="s">
        <v>20</v>
      </c>
      <c r="B14" s="241" t="s">
        <v>21</v>
      </c>
      <c r="C14" s="22">
        <f>Aneksi.2!C17+Aneksi.2!C20</f>
        <v>187942.88419999997</v>
      </c>
      <c r="D14" s="22">
        <f>Aneksi.2!D17+Aneksi.2!D20</f>
        <v>83576</v>
      </c>
      <c r="E14" s="22">
        <f>Aneksi.2!E17+Aneksi.2!E20</f>
        <v>105160</v>
      </c>
      <c r="F14" s="22">
        <f>Aneksi.2!F17+Aneksi.2!F19</f>
        <v>105250</v>
      </c>
      <c r="G14" s="22">
        <f>Aneksi.2!G17+Aneksi.2!G19</f>
        <v>105250</v>
      </c>
      <c r="H14" s="22">
        <f>Aneksi.2!H17+Aneksi.2!H19</f>
        <v>84697.688999999998</v>
      </c>
      <c r="I14" s="23">
        <f>G14-H14</f>
        <v>20552.311000000002</v>
      </c>
    </row>
    <row r="15" spans="1:9" hidden="1" x14ac:dyDescent="0.25">
      <c r="A15" s="21"/>
      <c r="B15" s="241"/>
      <c r="C15" s="22"/>
      <c r="D15" s="22"/>
      <c r="E15" s="22"/>
      <c r="F15" s="22"/>
      <c r="G15" s="22"/>
      <c r="H15" s="22"/>
      <c r="I15" s="23"/>
    </row>
    <row r="16" spans="1:9" hidden="1" x14ac:dyDescent="0.25">
      <c r="A16" s="21"/>
      <c r="B16" s="241"/>
      <c r="C16" s="22"/>
      <c r="D16" s="22"/>
      <c r="E16" s="22"/>
      <c r="F16" s="22"/>
      <c r="G16" s="22"/>
      <c r="H16" s="22"/>
      <c r="I16" s="23"/>
    </row>
    <row r="17" spans="1:9" hidden="1" x14ac:dyDescent="0.25">
      <c r="A17" s="21"/>
      <c r="B17" s="241"/>
      <c r="C17" s="22"/>
      <c r="D17" s="22"/>
      <c r="E17" s="22"/>
      <c r="F17" s="22"/>
      <c r="G17" s="22"/>
      <c r="H17" s="22"/>
      <c r="I17" s="23"/>
    </row>
    <row r="18" spans="1:9" hidden="1" x14ac:dyDescent="0.25">
      <c r="A18" s="21"/>
      <c r="B18" s="241"/>
      <c r="C18" s="22"/>
      <c r="D18" s="22"/>
      <c r="E18" s="22"/>
      <c r="F18" s="22"/>
      <c r="G18" s="22"/>
      <c r="H18" s="22"/>
      <c r="I18" s="23"/>
    </row>
    <row r="19" spans="1:9" ht="15.75" hidden="1" thickBot="1" x14ac:dyDescent="0.3">
      <c r="A19" s="21" t="s">
        <v>22</v>
      </c>
      <c r="B19" s="241" t="s">
        <v>23</v>
      </c>
      <c r="C19" s="22"/>
      <c r="D19" s="22"/>
      <c r="E19" s="22"/>
      <c r="F19" s="22"/>
      <c r="G19" s="22"/>
      <c r="H19" s="22"/>
      <c r="I19" s="23"/>
    </row>
    <row r="20" spans="1:9" ht="24" hidden="1" customHeight="1" thickBot="1" x14ac:dyDescent="0.3">
      <c r="A20" s="305" t="s">
        <v>24</v>
      </c>
      <c r="B20" s="306"/>
      <c r="C20" s="24">
        <f>C14</f>
        <v>187942.88419999997</v>
      </c>
      <c r="D20" s="24">
        <f t="shared" ref="D20:H20" si="0">D14</f>
        <v>83576</v>
      </c>
      <c r="E20" s="24">
        <f t="shared" si="0"/>
        <v>105160</v>
      </c>
      <c r="F20" s="24">
        <f>F14</f>
        <v>105250</v>
      </c>
      <c r="G20" s="24">
        <f t="shared" si="0"/>
        <v>105250</v>
      </c>
      <c r="H20" s="24">
        <f t="shared" si="0"/>
        <v>84697.688999999998</v>
      </c>
      <c r="I20" s="25">
        <f>SUM(I14:I19)</f>
        <v>20552.311000000002</v>
      </c>
    </row>
    <row r="21" spans="1:9" s="279" customFormat="1" ht="32.25" hidden="1" customHeight="1" thickBot="1" x14ac:dyDescent="0.3">
      <c r="A21" s="307" t="s">
        <v>25</v>
      </c>
      <c r="B21" s="308"/>
      <c r="C21" s="276">
        <v>0</v>
      </c>
      <c r="D21" s="276">
        <v>0</v>
      </c>
      <c r="E21" s="276">
        <v>0</v>
      </c>
      <c r="F21" s="276">
        <v>0</v>
      </c>
      <c r="G21" s="276">
        <v>0</v>
      </c>
      <c r="H21" s="277">
        <v>0</v>
      </c>
      <c r="I21" s="278">
        <v>0</v>
      </c>
    </row>
    <row r="22" spans="1:9" ht="15.75" hidden="1" thickBot="1" x14ac:dyDescent="0.3">
      <c r="A22" s="305" t="s">
        <v>26</v>
      </c>
      <c r="B22" s="309"/>
      <c r="C22" s="27">
        <f>C20+C21</f>
        <v>187942.88419999997</v>
      </c>
      <c r="D22" s="27">
        <f t="shared" ref="D22:H22" si="1">D20+D21</f>
        <v>83576</v>
      </c>
      <c r="E22" s="27">
        <f t="shared" si="1"/>
        <v>105160</v>
      </c>
      <c r="F22" s="27">
        <f t="shared" si="1"/>
        <v>105250</v>
      </c>
      <c r="G22" s="27">
        <f t="shared" si="1"/>
        <v>105250</v>
      </c>
      <c r="H22" s="27">
        <f t="shared" si="1"/>
        <v>84697.688999999998</v>
      </c>
      <c r="I22" s="26">
        <f>SUM(I20:I21)</f>
        <v>20552.311000000002</v>
      </c>
    </row>
    <row r="23" spans="1:9" hidden="1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hidden="1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hidden="1" x14ac:dyDescent="0.25">
      <c r="A25" s="310" t="s">
        <v>27</v>
      </c>
      <c r="B25" s="28" t="s">
        <v>127</v>
      </c>
      <c r="C25" s="313" t="s">
        <v>28</v>
      </c>
      <c r="D25" s="314"/>
      <c r="E25" s="29" t="s">
        <v>29</v>
      </c>
      <c r="F25" s="303" t="s">
        <v>133</v>
      </c>
      <c r="G25" s="304"/>
      <c r="H25" s="6"/>
      <c r="I25" s="6"/>
    </row>
    <row r="26" spans="1:9" hidden="1" x14ac:dyDescent="0.25">
      <c r="A26" s="311"/>
      <c r="B26" s="28" t="s">
        <v>30</v>
      </c>
      <c r="C26" s="315"/>
      <c r="D26" s="316"/>
      <c r="E26" s="29" t="s">
        <v>30</v>
      </c>
      <c r="F26" s="303"/>
      <c r="G26" s="304"/>
      <c r="H26" s="6"/>
      <c r="I26" s="6"/>
    </row>
    <row r="27" spans="1:9" hidden="1" x14ac:dyDescent="0.25">
      <c r="A27" s="312"/>
      <c r="B27" s="28" t="s">
        <v>158</v>
      </c>
      <c r="C27" s="317"/>
      <c r="D27" s="318"/>
      <c r="E27" s="29" t="s">
        <v>31</v>
      </c>
      <c r="F27" s="303" t="s">
        <v>156</v>
      </c>
      <c r="G27" s="304"/>
      <c r="H27" s="6"/>
      <c r="I27" s="6"/>
    </row>
    <row r="28" spans="1:9" hidden="1" x14ac:dyDescent="0.25"/>
    <row r="29" spans="1:9" hidden="1" x14ac:dyDescent="0.25"/>
    <row r="30" spans="1:9" hidden="1" x14ac:dyDescent="0.25"/>
    <row r="31" spans="1:9" hidden="1" x14ac:dyDescent="0.25"/>
    <row r="32" spans="1:9" hidden="1" x14ac:dyDescent="0.25"/>
    <row r="33" spans="1:9" hidden="1" x14ac:dyDescent="0.25"/>
    <row r="34" spans="1:9" hidden="1" x14ac:dyDescent="0.25"/>
    <row r="35" spans="1:9" hidden="1" x14ac:dyDescent="0.25"/>
    <row r="36" spans="1:9" hidden="1" x14ac:dyDescent="0.25"/>
    <row r="37" spans="1:9" hidden="1" x14ac:dyDescent="0.25">
      <c r="A37" s="1" t="s">
        <v>0</v>
      </c>
      <c r="B37" s="1"/>
      <c r="C37" s="1"/>
      <c r="D37" s="2"/>
      <c r="E37" s="2"/>
      <c r="F37" s="2"/>
      <c r="G37" s="2"/>
      <c r="H37" s="2"/>
      <c r="I37" s="2"/>
    </row>
    <row r="38" spans="1:9" ht="24" hidden="1" customHeight="1" x14ac:dyDescent="0.25">
      <c r="A38" s="1" t="s">
        <v>162</v>
      </c>
      <c r="B38" s="1"/>
      <c r="C38" s="1"/>
      <c r="D38" s="2"/>
      <c r="E38" s="2"/>
      <c r="F38" s="2"/>
      <c r="G38" s="2"/>
      <c r="H38" s="2"/>
      <c r="I38" s="2"/>
    </row>
    <row r="39" spans="1:9" ht="21" hidden="1" customHeight="1" x14ac:dyDescent="0.25"/>
    <row r="40" spans="1:9" hidden="1" x14ac:dyDescent="0.25">
      <c r="A40" s="3" t="s">
        <v>1</v>
      </c>
      <c r="B40" s="4"/>
      <c r="C40" s="4"/>
      <c r="D40" s="5"/>
      <c r="E40" s="5"/>
      <c r="F40" s="5"/>
      <c r="G40" s="5"/>
      <c r="H40" s="5"/>
      <c r="I40" s="5"/>
    </row>
    <row r="41" spans="1:9" hidden="1" x14ac:dyDescent="0.25">
      <c r="A41" s="1"/>
      <c r="B41" s="6"/>
      <c r="C41" s="6"/>
      <c r="D41" s="6"/>
      <c r="E41" s="6"/>
      <c r="F41" s="6"/>
      <c r="G41" s="6"/>
      <c r="H41" s="6"/>
      <c r="I41" s="6"/>
    </row>
    <row r="42" spans="1:9" ht="15.75" hidden="1" thickBot="1" x14ac:dyDescent="0.3">
      <c r="A42" s="6"/>
      <c r="B42" s="6"/>
      <c r="C42" s="6"/>
      <c r="D42" s="6"/>
      <c r="E42" s="6"/>
      <c r="F42" s="168" t="s">
        <v>165</v>
      </c>
      <c r="G42" s="6"/>
      <c r="H42" s="6"/>
      <c r="I42" s="2" t="s">
        <v>2</v>
      </c>
    </row>
    <row r="43" spans="1:9" hidden="1" x14ac:dyDescent="0.25">
      <c r="A43" s="7"/>
      <c r="B43" s="8"/>
      <c r="C43" s="8"/>
      <c r="D43" s="9"/>
      <c r="E43" s="9"/>
      <c r="F43" s="9"/>
      <c r="G43" s="9"/>
      <c r="H43" s="9"/>
      <c r="I43" s="10"/>
    </row>
    <row r="44" spans="1:9" hidden="1" x14ac:dyDescent="0.25">
      <c r="A44" s="11"/>
      <c r="B44" s="12"/>
      <c r="C44" s="12"/>
      <c r="D44" s="13"/>
      <c r="E44" s="13"/>
      <c r="F44" s="13"/>
      <c r="G44" s="13"/>
      <c r="H44" s="14"/>
      <c r="I44" s="15"/>
    </row>
    <row r="45" spans="1:9" hidden="1" x14ac:dyDescent="0.25">
      <c r="A45" s="319" t="s">
        <v>3</v>
      </c>
      <c r="B45" s="320"/>
      <c r="C45" s="325" t="s">
        <v>4</v>
      </c>
      <c r="D45" s="326"/>
      <c r="E45" s="326"/>
      <c r="F45" s="326"/>
      <c r="G45" s="326"/>
      <c r="H45" s="326"/>
      <c r="I45" s="327"/>
    </row>
    <row r="46" spans="1:9" hidden="1" x14ac:dyDescent="0.25">
      <c r="A46" s="321"/>
      <c r="B46" s="322"/>
      <c r="C46" s="16" t="s">
        <v>5</v>
      </c>
      <c r="D46" s="16" t="s">
        <v>6</v>
      </c>
      <c r="E46" s="16" t="s">
        <v>7</v>
      </c>
      <c r="F46" s="16" t="s">
        <v>8</v>
      </c>
      <c r="G46" s="16" t="s">
        <v>9</v>
      </c>
      <c r="H46" s="16" t="s">
        <v>10</v>
      </c>
      <c r="I46" s="17" t="s">
        <v>11</v>
      </c>
    </row>
    <row r="47" spans="1:9" hidden="1" x14ac:dyDescent="0.25">
      <c r="A47" s="323"/>
      <c r="B47" s="324"/>
      <c r="C47" s="328" t="s">
        <v>135</v>
      </c>
      <c r="D47" s="328" t="s">
        <v>136</v>
      </c>
      <c r="E47" s="330" t="s">
        <v>137</v>
      </c>
      <c r="F47" s="331"/>
      <c r="G47" s="332"/>
      <c r="H47" s="18" t="s">
        <v>12</v>
      </c>
      <c r="I47" s="333" t="s">
        <v>13</v>
      </c>
    </row>
    <row r="48" spans="1:9" ht="38.25" hidden="1" x14ac:dyDescent="0.25">
      <c r="A48" s="19" t="s">
        <v>14</v>
      </c>
      <c r="B48" s="20" t="s">
        <v>15</v>
      </c>
      <c r="C48" s="329"/>
      <c r="D48" s="329"/>
      <c r="E48" s="284" t="s">
        <v>16</v>
      </c>
      <c r="F48" s="284" t="s">
        <v>17</v>
      </c>
      <c r="G48" s="284" t="s">
        <v>18</v>
      </c>
      <c r="H48" s="284" t="s">
        <v>19</v>
      </c>
      <c r="I48" s="334"/>
    </row>
    <row r="49" spans="1:15" hidden="1" x14ac:dyDescent="0.25">
      <c r="A49" s="21" t="s">
        <v>20</v>
      </c>
      <c r="B49" s="283" t="s">
        <v>21</v>
      </c>
      <c r="C49" s="22">
        <f>Aneksi.2!C58</f>
        <v>187942.88419999997</v>
      </c>
      <c r="D49" s="22">
        <f>Aneksi.2!D53+Aneksi.2!D56</f>
        <v>179824</v>
      </c>
      <c r="E49" s="22">
        <f>Aneksi.2!E53+Aneksi.2!E56</f>
        <v>170660</v>
      </c>
      <c r="F49" s="22">
        <f>Aneksi.2!F53+Aneksi.2!F56</f>
        <v>297033.266</v>
      </c>
      <c r="G49" s="22">
        <f>Aneksi.2!G53+Aneksi.2!G56</f>
        <v>297033.266</v>
      </c>
      <c r="H49" s="22">
        <f>Aneksi.2!H53+Aneksi.2!H56</f>
        <v>215548.603</v>
      </c>
      <c r="I49" s="23">
        <f>G49-H49</f>
        <v>81484.663</v>
      </c>
    </row>
    <row r="50" spans="1:15" hidden="1" x14ac:dyDescent="0.25">
      <c r="A50" s="21"/>
      <c r="B50" s="283"/>
      <c r="C50" s="22"/>
      <c r="D50" s="22"/>
      <c r="E50" s="22"/>
      <c r="F50" s="22"/>
      <c r="G50" s="22"/>
      <c r="H50" s="22"/>
      <c r="I50" s="23"/>
    </row>
    <row r="51" spans="1:15" hidden="1" x14ac:dyDescent="0.25">
      <c r="A51" s="21"/>
      <c r="B51" s="283"/>
      <c r="C51" s="22"/>
      <c r="D51" s="22"/>
      <c r="E51" s="22"/>
      <c r="F51" s="22"/>
      <c r="G51" s="22"/>
      <c r="H51" s="22"/>
      <c r="I51" s="23"/>
    </row>
    <row r="52" spans="1:15" hidden="1" x14ac:dyDescent="0.25">
      <c r="A52" s="21"/>
      <c r="B52" s="283"/>
      <c r="C52" s="22"/>
      <c r="D52" s="22"/>
      <c r="E52" s="22"/>
      <c r="F52" s="22"/>
      <c r="G52" s="22"/>
      <c r="H52" s="22"/>
      <c r="I52" s="23"/>
    </row>
    <row r="53" spans="1:15" hidden="1" x14ac:dyDescent="0.25">
      <c r="A53" s="21"/>
      <c r="B53" s="283"/>
      <c r="C53" s="22"/>
      <c r="D53" s="22"/>
      <c r="E53" s="22"/>
      <c r="F53" s="22"/>
      <c r="G53" s="22"/>
      <c r="H53" s="22"/>
      <c r="I53" s="23"/>
    </row>
    <row r="54" spans="1:15" ht="15.75" hidden="1" thickBot="1" x14ac:dyDescent="0.3">
      <c r="A54" s="21" t="s">
        <v>22</v>
      </c>
      <c r="B54" s="283" t="s">
        <v>23</v>
      </c>
      <c r="C54" s="22"/>
      <c r="D54" s="22"/>
      <c r="E54" s="22"/>
      <c r="F54" s="22"/>
      <c r="G54" s="22"/>
      <c r="H54" s="22"/>
      <c r="I54" s="23"/>
    </row>
    <row r="55" spans="1:15" ht="15.75" hidden="1" thickBot="1" x14ac:dyDescent="0.3">
      <c r="A55" s="305" t="s">
        <v>24</v>
      </c>
      <c r="B55" s="306"/>
      <c r="C55" s="24">
        <f>C49</f>
        <v>187942.88419999997</v>
      </c>
      <c r="D55" s="24">
        <f t="shared" ref="D55:E55" si="2">D49</f>
        <v>179824</v>
      </c>
      <c r="E55" s="24">
        <f t="shared" si="2"/>
        <v>170660</v>
      </c>
      <c r="F55" s="24">
        <f>F49</f>
        <v>297033.266</v>
      </c>
      <c r="G55" s="24">
        <f t="shared" ref="G55:H55" si="3">G49</f>
        <v>297033.266</v>
      </c>
      <c r="H55" s="24">
        <f t="shared" si="3"/>
        <v>215548.603</v>
      </c>
      <c r="I55" s="25">
        <f>SUM(I49:I54)</f>
        <v>81484.663</v>
      </c>
    </row>
    <row r="56" spans="1:15" ht="30.75" hidden="1" customHeight="1" thickBot="1" x14ac:dyDescent="0.3">
      <c r="A56" s="307" t="s">
        <v>25</v>
      </c>
      <c r="B56" s="308"/>
      <c r="C56" s="276">
        <v>0</v>
      </c>
      <c r="D56" s="276">
        <v>0</v>
      </c>
      <c r="E56" s="276">
        <v>0</v>
      </c>
      <c r="F56" s="276">
        <v>0</v>
      </c>
      <c r="G56" s="276">
        <v>0</v>
      </c>
      <c r="H56" s="277">
        <v>0</v>
      </c>
      <c r="I56" s="278">
        <v>0</v>
      </c>
      <c r="J56" s="279"/>
      <c r="K56" s="279"/>
      <c r="L56" s="279"/>
      <c r="M56" s="279"/>
      <c r="N56" s="279"/>
      <c r="O56" s="279"/>
    </row>
    <row r="57" spans="1:15" ht="15.75" hidden="1" thickBot="1" x14ac:dyDescent="0.3">
      <c r="A57" s="305" t="s">
        <v>26</v>
      </c>
      <c r="B57" s="309"/>
      <c r="C57" s="27">
        <f>C55+C56</f>
        <v>187942.88419999997</v>
      </c>
      <c r="D57" s="27">
        <f t="shared" ref="D57:H57" si="4">D55+D56</f>
        <v>179824</v>
      </c>
      <c r="E57" s="27">
        <f t="shared" si="4"/>
        <v>170660</v>
      </c>
      <c r="F57" s="27">
        <f t="shared" si="4"/>
        <v>297033.266</v>
      </c>
      <c r="G57" s="27">
        <f t="shared" si="4"/>
        <v>297033.266</v>
      </c>
      <c r="H57" s="27">
        <f t="shared" si="4"/>
        <v>215548.603</v>
      </c>
      <c r="I57" s="26">
        <f>SUM(I55:I56)</f>
        <v>81484.663</v>
      </c>
    </row>
    <row r="58" spans="1:15" hidden="1" x14ac:dyDescent="0.25">
      <c r="A58" s="6"/>
      <c r="B58" s="6"/>
      <c r="C58" s="6"/>
      <c r="D58" s="6"/>
      <c r="E58" s="6"/>
      <c r="F58" s="6"/>
      <c r="G58" s="6"/>
      <c r="H58" s="6"/>
      <c r="I58" s="6"/>
    </row>
    <row r="59" spans="1:15" hidden="1" x14ac:dyDescent="0.25">
      <c r="A59" s="6"/>
      <c r="B59" s="6"/>
      <c r="C59" s="6"/>
      <c r="D59" s="6"/>
      <c r="E59" s="6"/>
      <c r="F59" s="6"/>
      <c r="G59" s="6"/>
      <c r="H59" s="6"/>
      <c r="I59" s="6"/>
    </row>
    <row r="60" spans="1:15" hidden="1" x14ac:dyDescent="0.25">
      <c r="A60" s="310" t="s">
        <v>27</v>
      </c>
      <c r="B60" s="28" t="s">
        <v>127</v>
      </c>
      <c r="C60" s="313" t="s">
        <v>28</v>
      </c>
      <c r="D60" s="314"/>
      <c r="E60" s="29" t="s">
        <v>29</v>
      </c>
      <c r="F60" s="303" t="s">
        <v>133</v>
      </c>
      <c r="G60" s="304"/>
      <c r="H60" s="6"/>
      <c r="I60" s="6"/>
    </row>
    <row r="61" spans="1:15" hidden="1" x14ac:dyDescent="0.25">
      <c r="A61" s="311"/>
      <c r="B61" s="28" t="s">
        <v>30</v>
      </c>
      <c r="C61" s="315"/>
      <c r="D61" s="316"/>
      <c r="E61" s="29" t="s">
        <v>30</v>
      </c>
      <c r="F61" s="303"/>
      <c r="G61" s="304"/>
      <c r="H61" s="6"/>
      <c r="I61" s="6"/>
    </row>
    <row r="62" spans="1:15" hidden="1" x14ac:dyDescent="0.25">
      <c r="A62" s="312"/>
      <c r="B62" s="28" t="s">
        <v>168</v>
      </c>
      <c r="C62" s="317"/>
      <c r="D62" s="318"/>
      <c r="E62" s="29" t="s">
        <v>31</v>
      </c>
      <c r="F62" s="303" t="s">
        <v>167</v>
      </c>
      <c r="G62" s="304"/>
      <c r="H62" s="6"/>
      <c r="I62" s="6"/>
    </row>
    <row r="63" spans="1:15" hidden="1" x14ac:dyDescent="0.25"/>
    <row r="64" spans="1:15" hidden="1" x14ac:dyDescent="0.25"/>
    <row r="65" spans="1:9" hidden="1" x14ac:dyDescent="0.25"/>
    <row r="66" spans="1:9" hidden="1" x14ac:dyDescent="0.25"/>
    <row r="67" spans="1:9" hidden="1" x14ac:dyDescent="0.25"/>
    <row r="69" spans="1:9" ht="24" customHeight="1" x14ac:dyDescent="0.25">
      <c r="A69" s="1" t="s">
        <v>162</v>
      </c>
      <c r="B69" s="1"/>
      <c r="C69" s="1"/>
      <c r="D69" s="2"/>
      <c r="E69" s="2"/>
      <c r="F69" s="2"/>
      <c r="G69" s="2"/>
      <c r="H69" s="2"/>
      <c r="I69" s="2"/>
    </row>
    <row r="70" spans="1:9" ht="21" customHeight="1" x14ac:dyDescent="0.25"/>
    <row r="71" spans="1:9" x14ac:dyDescent="0.25">
      <c r="A71" s="3" t="s">
        <v>1</v>
      </c>
      <c r="B71" s="4"/>
      <c r="C71" s="4"/>
      <c r="D71" s="5"/>
      <c r="E71" s="5"/>
      <c r="F71" s="5"/>
      <c r="G71" s="5"/>
      <c r="H71" s="5"/>
      <c r="I71" s="5"/>
    </row>
    <row r="72" spans="1:9" x14ac:dyDescent="0.25">
      <c r="A72" s="1"/>
      <c r="B72" s="6"/>
      <c r="C72" s="6"/>
      <c r="D72" s="6"/>
      <c r="E72" s="6"/>
      <c r="F72" s="6"/>
      <c r="G72" s="6"/>
      <c r="H72" s="6"/>
      <c r="I72" s="6"/>
    </row>
    <row r="73" spans="1:9" ht="15.75" thickBot="1" x14ac:dyDescent="0.3">
      <c r="A73" s="6"/>
      <c r="B73" s="6"/>
      <c r="C73" s="6"/>
      <c r="D73" s="6"/>
      <c r="E73" s="6"/>
      <c r="F73" s="377" t="s">
        <v>169</v>
      </c>
      <c r="G73" s="6"/>
      <c r="H73" s="6"/>
      <c r="I73" s="2" t="s">
        <v>2</v>
      </c>
    </row>
    <row r="74" spans="1:9" x14ac:dyDescent="0.25">
      <c r="A74" s="7"/>
      <c r="B74" s="8"/>
      <c r="C74" s="8"/>
      <c r="D74" s="9"/>
      <c r="E74" s="9"/>
      <c r="F74" s="9"/>
      <c r="G74" s="9"/>
      <c r="H74" s="9"/>
      <c r="I74" s="10"/>
    </row>
    <row r="75" spans="1:9" x14ac:dyDescent="0.25">
      <c r="A75" s="11"/>
      <c r="B75" s="12"/>
      <c r="C75" s="12"/>
      <c r="D75" s="13"/>
      <c r="E75" s="13"/>
      <c r="F75" s="13"/>
      <c r="G75" s="13"/>
      <c r="H75" s="14"/>
      <c r="I75" s="15"/>
    </row>
    <row r="76" spans="1:9" x14ac:dyDescent="0.25">
      <c r="A76" s="319" t="s">
        <v>3</v>
      </c>
      <c r="B76" s="320"/>
      <c r="C76" s="325" t="s">
        <v>4</v>
      </c>
      <c r="D76" s="326"/>
      <c r="E76" s="326"/>
      <c r="F76" s="326"/>
      <c r="G76" s="326"/>
      <c r="H76" s="326"/>
      <c r="I76" s="327"/>
    </row>
    <row r="77" spans="1:9" x14ac:dyDescent="0.25">
      <c r="A77" s="321"/>
      <c r="B77" s="322"/>
      <c r="C77" s="16" t="s">
        <v>5</v>
      </c>
      <c r="D77" s="16" t="s">
        <v>6</v>
      </c>
      <c r="E77" s="16" t="s">
        <v>7</v>
      </c>
      <c r="F77" s="16" t="s">
        <v>8</v>
      </c>
      <c r="G77" s="16" t="s">
        <v>9</v>
      </c>
      <c r="H77" s="16" t="s">
        <v>10</v>
      </c>
      <c r="I77" s="17" t="s">
        <v>11</v>
      </c>
    </row>
    <row r="78" spans="1:9" x14ac:dyDescent="0.25">
      <c r="A78" s="323"/>
      <c r="B78" s="324"/>
      <c r="C78" s="328" t="s">
        <v>135</v>
      </c>
      <c r="D78" s="328" t="s">
        <v>136</v>
      </c>
      <c r="E78" s="330" t="s">
        <v>137</v>
      </c>
      <c r="F78" s="331"/>
      <c r="G78" s="332"/>
      <c r="H78" s="18" t="s">
        <v>12</v>
      </c>
      <c r="I78" s="333" t="s">
        <v>13</v>
      </c>
    </row>
    <row r="79" spans="1:9" ht="38.25" x14ac:dyDescent="0.25">
      <c r="A79" s="19" t="s">
        <v>14</v>
      </c>
      <c r="B79" s="20" t="s">
        <v>15</v>
      </c>
      <c r="C79" s="329"/>
      <c r="D79" s="329"/>
      <c r="E79" s="294" t="s">
        <v>16</v>
      </c>
      <c r="F79" s="294" t="s">
        <v>17</v>
      </c>
      <c r="G79" s="294" t="s">
        <v>18</v>
      </c>
      <c r="H79" s="294" t="s">
        <v>19</v>
      </c>
      <c r="I79" s="334"/>
    </row>
    <row r="80" spans="1:9" x14ac:dyDescent="0.25">
      <c r="A80" s="21" t="s">
        <v>20</v>
      </c>
      <c r="B80" s="293" t="s">
        <v>21</v>
      </c>
      <c r="C80" s="22">
        <f>Aneksi.2!C89</f>
        <v>187942.88419999997</v>
      </c>
      <c r="D80" s="22">
        <f>Aneksi.2!D84+Aneksi.2!D87</f>
        <v>255400</v>
      </c>
      <c r="E80" s="22">
        <f>Aneksi.2!E84+Aneksi.2!E87</f>
        <v>199760</v>
      </c>
      <c r="F80" s="22">
        <f>Aneksi.2!F84+Aneksi.2!F87</f>
        <v>498260.39600000001</v>
      </c>
      <c r="G80" s="22">
        <f>Aneksi.2!G84+Aneksi.2!G87</f>
        <v>498260.39600000001</v>
      </c>
      <c r="H80" s="22">
        <f>Aneksi.2!H84+Aneksi.2!H87</f>
        <v>464810.28200000001</v>
      </c>
      <c r="I80" s="23">
        <f>G80-H80</f>
        <v>33450.114000000001</v>
      </c>
    </row>
    <row r="81" spans="1:15" x14ac:dyDescent="0.25">
      <c r="A81" s="21"/>
      <c r="B81" s="293"/>
      <c r="C81" s="22"/>
      <c r="D81" s="22"/>
      <c r="E81" s="22"/>
      <c r="F81" s="22"/>
      <c r="G81" s="22"/>
      <c r="H81" s="22"/>
      <c r="I81" s="23"/>
    </row>
    <row r="82" spans="1:15" x14ac:dyDescent="0.25">
      <c r="A82" s="21"/>
      <c r="B82" s="293"/>
      <c r="C82" s="22"/>
      <c r="D82" s="22"/>
      <c r="E82" s="22"/>
      <c r="F82" s="22"/>
      <c r="G82" s="22"/>
      <c r="H82" s="22"/>
      <c r="I82" s="23"/>
    </row>
    <row r="83" spans="1:15" x14ac:dyDescent="0.25">
      <c r="A83" s="21"/>
      <c r="B83" s="293"/>
      <c r="C83" s="22"/>
      <c r="D83" s="22"/>
      <c r="E83" s="22"/>
      <c r="F83" s="22"/>
      <c r="G83" s="22"/>
      <c r="H83" s="22"/>
      <c r="I83" s="23"/>
    </row>
    <row r="84" spans="1:15" x14ac:dyDescent="0.25">
      <c r="A84" s="21"/>
      <c r="B84" s="293"/>
      <c r="C84" s="22"/>
      <c r="D84" s="22"/>
      <c r="E84" s="22"/>
      <c r="F84" s="22"/>
      <c r="G84" s="22"/>
      <c r="H84" s="22"/>
      <c r="I84" s="23"/>
      <c r="L84" s="300"/>
    </row>
    <row r="85" spans="1:15" ht="15.75" thickBot="1" x14ac:dyDescent="0.3">
      <c r="A85" s="21" t="s">
        <v>22</v>
      </c>
      <c r="B85" s="293" t="s">
        <v>23</v>
      </c>
      <c r="C85" s="22"/>
      <c r="D85" s="22"/>
      <c r="E85" s="22"/>
      <c r="F85" s="22"/>
      <c r="G85" s="22"/>
      <c r="H85" s="22"/>
      <c r="I85" s="23"/>
      <c r="L85" s="300"/>
    </row>
    <row r="86" spans="1:15" ht="15.75" thickBot="1" x14ac:dyDescent="0.3">
      <c r="A86" s="305" t="s">
        <v>24</v>
      </c>
      <c r="B86" s="306"/>
      <c r="C86" s="24">
        <f>C80</f>
        <v>187942.88419999997</v>
      </c>
      <c r="D86" s="24">
        <f t="shared" ref="D86:E86" si="5">D80</f>
        <v>255400</v>
      </c>
      <c r="E86" s="24">
        <f t="shared" si="5"/>
        <v>199760</v>
      </c>
      <c r="F86" s="24">
        <f>F80</f>
        <v>498260.39600000001</v>
      </c>
      <c r="G86" s="24">
        <f t="shared" ref="G86:H86" si="6">G80</f>
        <v>498260.39600000001</v>
      </c>
      <c r="H86" s="24">
        <f t="shared" si="6"/>
        <v>464810.28200000001</v>
      </c>
      <c r="I86" s="25">
        <f>SUM(I80:I85)</f>
        <v>33450.114000000001</v>
      </c>
    </row>
    <row r="87" spans="1:15" ht="30.75" customHeight="1" thickBot="1" x14ac:dyDescent="0.3">
      <c r="A87" s="307" t="s">
        <v>25</v>
      </c>
      <c r="B87" s="308"/>
      <c r="C87" s="276">
        <v>0</v>
      </c>
      <c r="D87" s="276">
        <v>0</v>
      </c>
      <c r="E87" s="276">
        <v>0</v>
      </c>
      <c r="F87" s="276">
        <v>0</v>
      </c>
      <c r="G87" s="276">
        <v>0</v>
      </c>
      <c r="H87" s="277">
        <v>0</v>
      </c>
      <c r="I87" s="278">
        <v>0</v>
      </c>
      <c r="J87" s="279"/>
      <c r="K87" s="279"/>
      <c r="L87" s="279"/>
      <c r="M87" s="279"/>
      <c r="N87" s="279"/>
      <c r="O87" s="279"/>
    </row>
    <row r="88" spans="1:15" ht="15.75" thickBot="1" x14ac:dyDescent="0.3">
      <c r="A88" s="305" t="s">
        <v>26</v>
      </c>
      <c r="B88" s="309"/>
      <c r="C88" s="27">
        <f>C86+C87</f>
        <v>187942.88419999997</v>
      </c>
      <c r="D88" s="27">
        <f t="shared" ref="D88:H88" si="7">D86+D87</f>
        <v>255400</v>
      </c>
      <c r="E88" s="27">
        <f t="shared" si="7"/>
        <v>199760</v>
      </c>
      <c r="F88" s="27">
        <f t="shared" si="7"/>
        <v>498260.39600000001</v>
      </c>
      <c r="G88" s="27">
        <f t="shared" si="7"/>
        <v>498260.39600000001</v>
      </c>
      <c r="H88" s="27">
        <f t="shared" si="7"/>
        <v>464810.28200000001</v>
      </c>
      <c r="I88" s="26">
        <f>SUM(I86:I87)</f>
        <v>33450.114000000001</v>
      </c>
    </row>
    <row r="89" spans="1:15" x14ac:dyDescent="0.25">
      <c r="A89" s="6"/>
      <c r="B89" s="6"/>
      <c r="C89" s="6"/>
      <c r="D89" s="6"/>
      <c r="E89" s="6"/>
      <c r="F89" s="6"/>
      <c r="G89" s="6"/>
      <c r="H89" s="6"/>
      <c r="I89" s="6"/>
    </row>
    <row r="90" spans="1:15" x14ac:dyDescent="0.25">
      <c r="A90" s="6"/>
      <c r="B90" s="6"/>
      <c r="C90" s="6"/>
      <c r="D90" s="6"/>
      <c r="E90" s="6"/>
      <c r="F90" s="6"/>
      <c r="G90" s="6"/>
      <c r="H90" s="6"/>
      <c r="I90" s="6"/>
    </row>
    <row r="91" spans="1:15" x14ac:dyDescent="0.25">
      <c r="A91" s="310" t="s">
        <v>27</v>
      </c>
      <c r="B91" s="28" t="s">
        <v>127</v>
      </c>
      <c r="C91" s="313" t="s">
        <v>28</v>
      </c>
      <c r="D91" s="314"/>
      <c r="E91" s="29" t="s">
        <v>29</v>
      </c>
      <c r="F91" s="303" t="s">
        <v>133</v>
      </c>
      <c r="G91" s="304"/>
      <c r="H91" s="6"/>
      <c r="I91" s="6"/>
    </row>
    <row r="92" spans="1:15" x14ac:dyDescent="0.25">
      <c r="A92" s="311"/>
      <c r="B92" s="28" t="s">
        <v>30</v>
      </c>
      <c r="C92" s="315"/>
      <c r="D92" s="316"/>
      <c r="E92" s="29" t="s">
        <v>30</v>
      </c>
      <c r="F92" s="303"/>
      <c r="G92" s="304"/>
      <c r="H92" s="6"/>
      <c r="I92" s="6"/>
    </row>
    <row r="93" spans="1:15" x14ac:dyDescent="0.25">
      <c r="A93" s="312"/>
      <c r="B93" s="28" t="s">
        <v>171</v>
      </c>
      <c r="C93" s="317"/>
      <c r="D93" s="318"/>
      <c r="E93" s="29" t="s">
        <v>31</v>
      </c>
      <c r="F93" s="303" t="s">
        <v>170</v>
      </c>
      <c r="G93" s="304"/>
      <c r="H93" s="6"/>
      <c r="I93" s="6"/>
    </row>
  </sheetData>
  <mergeCells count="42">
    <mergeCell ref="F91:G91"/>
    <mergeCell ref="F92:G92"/>
    <mergeCell ref="F93:G93"/>
    <mergeCell ref="A86:B86"/>
    <mergeCell ref="A87:B87"/>
    <mergeCell ref="A88:B88"/>
    <mergeCell ref="A91:A93"/>
    <mergeCell ref="C91:D93"/>
    <mergeCell ref="A76:B78"/>
    <mergeCell ref="C76:I76"/>
    <mergeCell ref="C78:C79"/>
    <mergeCell ref="D78:D79"/>
    <mergeCell ref="E78:G78"/>
    <mergeCell ref="I78:I79"/>
    <mergeCell ref="F25:G25"/>
    <mergeCell ref="F26:G26"/>
    <mergeCell ref="F27:G27"/>
    <mergeCell ref="A20:B20"/>
    <mergeCell ref="A21:B21"/>
    <mergeCell ref="A22:B22"/>
    <mergeCell ref="A25:A27"/>
    <mergeCell ref="C25:D27"/>
    <mergeCell ref="A10:B12"/>
    <mergeCell ref="C10:I10"/>
    <mergeCell ref="C12:C13"/>
    <mergeCell ref="D12:D13"/>
    <mergeCell ref="E12:G12"/>
    <mergeCell ref="I12:I13"/>
    <mergeCell ref="A45:B47"/>
    <mergeCell ref="C45:I45"/>
    <mergeCell ref="C47:C48"/>
    <mergeCell ref="D47:D48"/>
    <mergeCell ref="E47:G47"/>
    <mergeCell ref="I47:I48"/>
    <mergeCell ref="F60:G60"/>
    <mergeCell ref="F61:G61"/>
    <mergeCell ref="F62:G62"/>
    <mergeCell ref="A55:B55"/>
    <mergeCell ref="A56:B56"/>
    <mergeCell ref="A57:B57"/>
    <mergeCell ref="A60:A62"/>
    <mergeCell ref="C60:D6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5"/>
  <sheetViews>
    <sheetView topLeftCell="A74" workbookViewId="0">
      <selection activeCell="P83" sqref="P83"/>
    </sheetView>
  </sheetViews>
  <sheetFormatPr defaultRowHeight="19.5" customHeight="1" x14ac:dyDescent="0.25"/>
  <cols>
    <col min="1" max="1" width="12.5703125" customWidth="1"/>
    <col min="2" max="2" width="26.5703125" customWidth="1"/>
    <col min="3" max="3" width="13.140625" style="249" customWidth="1"/>
    <col min="7" max="7" width="10" bestFit="1" customWidth="1"/>
    <col min="8" max="8" width="10.7109375" bestFit="1" customWidth="1"/>
  </cols>
  <sheetData>
    <row r="1" spans="1:9" ht="19.5" hidden="1" customHeight="1" x14ac:dyDescent="0.25"/>
    <row r="2" spans="1:9" ht="19.5" hidden="1" customHeight="1" x14ac:dyDescent="0.25"/>
    <row r="3" spans="1:9" ht="19.5" hidden="1" customHeight="1" x14ac:dyDescent="0.25">
      <c r="A3" s="30" t="s">
        <v>0</v>
      </c>
      <c r="B3" s="30"/>
      <c r="C3" s="31"/>
      <c r="D3" s="31"/>
      <c r="E3" s="31"/>
      <c r="F3" s="31"/>
      <c r="G3" s="31"/>
      <c r="H3" s="31"/>
      <c r="I3" s="31"/>
    </row>
    <row r="4" spans="1:9" ht="19.5" hidden="1" customHeight="1" x14ac:dyDescent="0.25">
      <c r="A4" s="32" t="s">
        <v>163</v>
      </c>
      <c r="B4" s="30"/>
      <c r="C4" s="31"/>
      <c r="D4" s="31"/>
      <c r="E4" s="31"/>
      <c r="F4" s="31"/>
      <c r="G4" s="31"/>
      <c r="H4" s="31"/>
      <c r="I4" s="31"/>
    </row>
    <row r="5" spans="1:9" ht="19.5" hidden="1" customHeight="1" x14ac:dyDescent="0.25"/>
    <row r="6" spans="1:9" ht="19.5" hidden="1" customHeight="1" x14ac:dyDescent="0.25">
      <c r="A6" s="33" t="s">
        <v>32</v>
      </c>
      <c r="B6" s="34"/>
      <c r="C6" s="35"/>
      <c r="D6" s="35"/>
      <c r="E6" s="35"/>
      <c r="F6" s="35"/>
      <c r="G6" s="35"/>
      <c r="H6" s="35"/>
      <c r="I6" s="35"/>
    </row>
    <row r="7" spans="1:9" ht="19.5" hidden="1" customHeight="1" thickBot="1" x14ac:dyDescent="0.3">
      <c r="A7" s="36"/>
      <c r="B7" s="37"/>
      <c r="C7" s="38"/>
      <c r="D7" s="36"/>
      <c r="E7" s="36"/>
      <c r="F7" s="169" t="s">
        <v>134</v>
      </c>
      <c r="G7" s="36"/>
      <c r="H7" s="38"/>
      <c r="I7" s="31" t="s">
        <v>2</v>
      </c>
    </row>
    <row r="8" spans="1:9" ht="19.5" hidden="1" customHeight="1" x14ac:dyDescent="0.25">
      <c r="A8" s="39"/>
      <c r="B8" s="40"/>
      <c r="C8" s="42"/>
      <c r="D8" s="41"/>
      <c r="E8" s="41"/>
      <c r="F8" s="42"/>
      <c r="G8" s="42"/>
      <c r="H8" s="43"/>
      <c r="I8" s="44"/>
    </row>
    <row r="9" spans="1:9" ht="19.5" hidden="1" customHeight="1" x14ac:dyDescent="0.25">
      <c r="A9" s="45" t="s">
        <v>33</v>
      </c>
      <c r="B9" s="46" t="s">
        <v>21</v>
      </c>
      <c r="C9" s="250"/>
      <c r="D9" s="47"/>
      <c r="E9" s="47"/>
      <c r="F9" s="47"/>
      <c r="G9" s="48"/>
      <c r="H9" s="49" t="s">
        <v>34</v>
      </c>
      <c r="I9" s="50" t="s">
        <v>20</v>
      </c>
    </row>
    <row r="10" spans="1:9" ht="19.5" hidden="1" customHeight="1" x14ac:dyDescent="0.25">
      <c r="A10" s="341" t="s">
        <v>35</v>
      </c>
      <c r="B10" s="344" t="s">
        <v>15</v>
      </c>
      <c r="C10" s="51" t="s">
        <v>5</v>
      </c>
      <c r="D10" s="51" t="s">
        <v>6</v>
      </c>
      <c r="E10" s="51" t="s">
        <v>7</v>
      </c>
      <c r="F10" s="51" t="s">
        <v>8</v>
      </c>
      <c r="G10" s="51" t="s">
        <v>9</v>
      </c>
      <c r="H10" s="51" t="s">
        <v>10</v>
      </c>
      <c r="I10" s="52" t="s">
        <v>11</v>
      </c>
    </row>
    <row r="11" spans="1:9" ht="19.5" hidden="1" customHeight="1" x14ac:dyDescent="0.25">
      <c r="A11" s="342"/>
      <c r="B11" s="345"/>
      <c r="C11" s="347" t="s">
        <v>135</v>
      </c>
      <c r="D11" s="347" t="s">
        <v>136</v>
      </c>
      <c r="E11" s="349" t="s">
        <v>137</v>
      </c>
      <c r="F11" s="350"/>
      <c r="G11" s="351"/>
      <c r="H11" s="243" t="s">
        <v>12</v>
      </c>
      <c r="I11" s="335" t="s">
        <v>13</v>
      </c>
    </row>
    <row r="12" spans="1:9" ht="59.25" hidden="1" customHeight="1" x14ac:dyDescent="0.25">
      <c r="A12" s="343"/>
      <c r="B12" s="346"/>
      <c r="C12" s="348"/>
      <c r="D12" s="348"/>
      <c r="E12" s="244" t="s">
        <v>16</v>
      </c>
      <c r="F12" s="244" t="s">
        <v>17</v>
      </c>
      <c r="G12" s="244" t="s">
        <v>18</v>
      </c>
      <c r="H12" s="244" t="s">
        <v>19</v>
      </c>
      <c r="I12" s="336"/>
    </row>
    <row r="13" spans="1:9" ht="19.5" hidden="1" customHeight="1" x14ac:dyDescent="0.25">
      <c r="A13" s="205">
        <v>600</v>
      </c>
      <c r="B13" s="206" t="s">
        <v>36</v>
      </c>
      <c r="C13" s="207">
        <v>132121.136</v>
      </c>
      <c r="D13" s="208">
        <v>63539</v>
      </c>
      <c r="E13" s="208">
        <v>85000</v>
      </c>
      <c r="F13" s="208">
        <v>85000</v>
      </c>
      <c r="G13" s="209">
        <f>F13</f>
        <v>85000</v>
      </c>
      <c r="H13" s="209">
        <v>67864.137000000002</v>
      </c>
      <c r="I13" s="210">
        <f>G13-H13</f>
        <v>17135.862999999998</v>
      </c>
    </row>
    <row r="14" spans="1:9" ht="19.5" hidden="1" customHeight="1" x14ac:dyDescent="0.25">
      <c r="A14" s="205">
        <v>601</v>
      </c>
      <c r="B14" s="206" t="s">
        <v>37</v>
      </c>
      <c r="C14" s="207">
        <v>15508.4112</v>
      </c>
      <c r="D14" s="208">
        <v>4537</v>
      </c>
      <c r="E14" s="208">
        <v>10000</v>
      </c>
      <c r="F14" s="208">
        <v>10000</v>
      </c>
      <c r="G14" s="209">
        <f>F14</f>
        <v>10000</v>
      </c>
      <c r="H14" s="209">
        <v>8777.1370000000006</v>
      </c>
      <c r="I14" s="210">
        <f t="shared" ref="I14:I16" si="0">G14-H14</f>
        <v>1222.8629999999994</v>
      </c>
    </row>
    <row r="15" spans="1:9" ht="19.5" hidden="1" customHeight="1" x14ac:dyDescent="0.25">
      <c r="A15" s="205">
        <v>602</v>
      </c>
      <c r="B15" s="206" t="s">
        <v>38</v>
      </c>
      <c r="C15" s="208">
        <v>15026.053</v>
      </c>
      <c r="D15" s="208">
        <v>5500</v>
      </c>
      <c r="E15" s="208">
        <v>9500</v>
      </c>
      <c r="F15" s="209">
        <v>9500</v>
      </c>
      <c r="G15" s="209">
        <f>F15</f>
        <v>9500</v>
      </c>
      <c r="H15" s="209">
        <v>7966.415</v>
      </c>
      <c r="I15" s="210">
        <f t="shared" si="0"/>
        <v>1533.585</v>
      </c>
    </row>
    <row r="16" spans="1:9" ht="19.5" hidden="1" customHeight="1" x14ac:dyDescent="0.25">
      <c r="A16" s="205">
        <v>606</v>
      </c>
      <c r="B16" s="206" t="s">
        <v>39</v>
      </c>
      <c r="C16" s="208">
        <v>1511.095</v>
      </c>
      <c r="D16" s="208">
        <v>0</v>
      </c>
      <c r="E16" s="208">
        <v>0</v>
      </c>
      <c r="F16" s="209">
        <v>90</v>
      </c>
      <c r="G16" s="209">
        <f>F16</f>
        <v>90</v>
      </c>
      <c r="H16" s="209">
        <v>90</v>
      </c>
      <c r="I16" s="210">
        <f t="shared" si="0"/>
        <v>0</v>
      </c>
    </row>
    <row r="17" spans="1:10" ht="19.5" hidden="1" customHeight="1" x14ac:dyDescent="0.25">
      <c r="A17" s="211" t="s">
        <v>40</v>
      </c>
      <c r="B17" s="212" t="s">
        <v>41</v>
      </c>
      <c r="C17" s="213">
        <f t="shared" ref="C17:E17" si="1">SUM(C13:C16)</f>
        <v>164166.69519999999</v>
      </c>
      <c r="D17" s="213">
        <f t="shared" si="1"/>
        <v>73576</v>
      </c>
      <c r="E17" s="213">
        <f t="shared" si="1"/>
        <v>104500</v>
      </c>
      <c r="F17" s="214">
        <f>SUM(F13:F16)</f>
        <v>104590</v>
      </c>
      <c r="G17" s="214">
        <f>SUM(G13:G16)</f>
        <v>104590</v>
      </c>
      <c r="H17" s="214">
        <f>SUM(H13:H16)</f>
        <v>84697.688999999998</v>
      </c>
      <c r="I17" s="215">
        <f>SUM(I13:I16)</f>
        <v>19892.310999999994</v>
      </c>
    </row>
    <row r="18" spans="1:10" ht="19.5" hidden="1" customHeight="1" x14ac:dyDescent="0.25">
      <c r="A18" s="205">
        <v>230</v>
      </c>
      <c r="B18" s="206" t="s">
        <v>42</v>
      </c>
      <c r="C18" s="208">
        <v>1599.155</v>
      </c>
      <c r="D18" s="208">
        <v>0</v>
      </c>
      <c r="E18" s="208">
        <v>0</v>
      </c>
      <c r="F18" s="209">
        <v>0</v>
      </c>
      <c r="G18" s="209">
        <v>0</v>
      </c>
      <c r="H18" s="209">
        <v>0</v>
      </c>
      <c r="I18" s="210">
        <v>0</v>
      </c>
    </row>
    <row r="19" spans="1:10" ht="19.5" hidden="1" customHeight="1" x14ac:dyDescent="0.25">
      <c r="A19" s="205">
        <v>231</v>
      </c>
      <c r="B19" s="206" t="s">
        <v>43</v>
      </c>
      <c r="C19" s="208">
        <f>18136.754+2402.28+1638</f>
        <v>22177.034</v>
      </c>
      <c r="D19" s="208">
        <v>10000</v>
      </c>
      <c r="E19" s="208">
        <v>660</v>
      </c>
      <c r="F19" s="209">
        <v>660</v>
      </c>
      <c r="G19" s="209">
        <v>660</v>
      </c>
      <c r="H19" s="209">
        <v>0</v>
      </c>
      <c r="I19" s="210">
        <f>G19-H19</f>
        <v>660</v>
      </c>
    </row>
    <row r="20" spans="1:10" ht="19.5" hidden="1" customHeight="1" x14ac:dyDescent="0.25">
      <c r="A20" s="211" t="s">
        <v>44</v>
      </c>
      <c r="B20" s="216" t="s">
        <v>45</v>
      </c>
      <c r="C20" s="213">
        <f t="shared" ref="C20" si="2">SUM(C18:C19)</f>
        <v>23776.188999999998</v>
      </c>
      <c r="D20" s="213">
        <f>SUM(D18:D19)</f>
        <v>10000</v>
      </c>
      <c r="E20" s="213">
        <f>E19+E18</f>
        <v>660</v>
      </c>
      <c r="F20" s="214">
        <f>F18+F19</f>
        <v>660</v>
      </c>
      <c r="G20" s="214">
        <f>F20</f>
        <v>660</v>
      </c>
      <c r="H20" s="214">
        <f>H18+H19</f>
        <v>0</v>
      </c>
      <c r="I20" s="215">
        <f>SUM(I19)</f>
        <v>660</v>
      </c>
    </row>
    <row r="21" spans="1:10" ht="19.5" hidden="1" customHeight="1" x14ac:dyDescent="0.25">
      <c r="A21" s="337" t="s">
        <v>46</v>
      </c>
      <c r="B21" s="338"/>
      <c r="C21" s="217">
        <v>0</v>
      </c>
      <c r="D21" s="217">
        <v>0</v>
      </c>
      <c r="E21" s="217">
        <v>0</v>
      </c>
      <c r="F21" s="218">
        <v>0</v>
      </c>
      <c r="G21" s="218">
        <v>0</v>
      </c>
      <c r="H21" s="218">
        <v>0</v>
      </c>
      <c r="I21" s="215">
        <v>0</v>
      </c>
    </row>
    <row r="22" spans="1:10" ht="19.5" hidden="1" customHeight="1" thickBot="1" x14ac:dyDescent="0.3">
      <c r="A22" s="339" t="s">
        <v>47</v>
      </c>
      <c r="B22" s="340"/>
      <c r="C22" s="219">
        <f>C17+C20+C21</f>
        <v>187942.88419999997</v>
      </c>
      <c r="D22" s="219">
        <f>D17+D20</f>
        <v>83576</v>
      </c>
      <c r="E22" s="219">
        <f t="shared" ref="E22" si="3">E17+E20</f>
        <v>105160</v>
      </c>
      <c r="F22" s="220">
        <f>F17+F20</f>
        <v>105250</v>
      </c>
      <c r="G22" s="220">
        <f>G17+G20</f>
        <v>105250</v>
      </c>
      <c r="H22" s="220">
        <f>H17+H20</f>
        <v>84697.688999999998</v>
      </c>
      <c r="I22" s="221">
        <f>I17+I20</f>
        <v>20552.310999999994</v>
      </c>
    </row>
    <row r="23" spans="1:10" ht="19.5" hidden="1" customHeight="1" x14ac:dyDescent="0.25">
      <c r="A23" s="36"/>
      <c r="B23" s="53"/>
      <c r="C23" s="251"/>
      <c r="D23" s="53"/>
      <c r="E23" s="53"/>
      <c r="F23" s="53"/>
      <c r="G23" s="53"/>
      <c r="H23" s="53"/>
      <c r="I23" s="53"/>
    </row>
    <row r="24" spans="1:10" ht="19.5" hidden="1" customHeight="1" x14ac:dyDescent="0.25">
      <c r="A24" s="36"/>
      <c r="B24" s="53"/>
      <c r="C24" s="251"/>
      <c r="D24" s="53"/>
      <c r="E24" s="53"/>
      <c r="F24" s="53"/>
      <c r="G24" s="53"/>
      <c r="H24" s="53"/>
      <c r="I24" s="53"/>
      <c r="J24" s="53"/>
    </row>
    <row r="25" spans="1:10" ht="19.5" hidden="1" customHeight="1" x14ac:dyDescent="0.25">
      <c r="C25" s="252"/>
    </row>
    <row r="26" spans="1:10" ht="19.5" hidden="1" customHeight="1" x14ac:dyDescent="0.25">
      <c r="A26" s="310" t="s">
        <v>27</v>
      </c>
      <c r="B26" s="28" t="s">
        <v>125</v>
      </c>
      <c r="C26" s="313" t="s">
        <v>28</v>
      </c>
      <c r="D26" s="314"/>
      <c r="E26" s="29" t="s">
        <v>29</v>
      </c>
      <c r="F26" s="303" t="s">
        <v>133</v>
      </c>
      <c r="G26" s="304"/>
      <c r="H26" s="38"/>
      <c r="I26" s="38"/>
    </row>
    <row r="27" spans="1:10" ht="19.5" hidden="1" customHeight="1" x14ac:dyDescent="0.25">
      <c r="A27" s="311"/>
      <c r="B27" s="28" t="s">
        <v>30</v>
      </c>
      <c r="C27" s="315"/>
      <c r="D27" s="316"/>
      <c r="E27" s="29" t="s">
        <v>30</v>
      </c>
      <c r="F27" s="303"/>
      <c r="G27" s="304"/>
      <c r="H27" s="38"/>
      <c r="I27" s="38"/>
    </row>
    <row r="28" spans="1:10" ht="19.5" hidden="1" customHeight="1" x14ac:dyDescent="0.25">
      <c r="A28" s="312"/>
      <c r="B28" s="28" t="s">
        <v>164</v>
      </c>
      <c r="C28" s="317"/>
      <c r="D28" s="318"/>
      <c r="E28" s="29" t="s">
        <v>31</v>
      </c>
      <c r="F28" s="303" t="s">
        <v>156</v>
      </c>
      <c r="G28" s="304"/>
      <c r="H28" s="38"/>
      <c r="I28" s="38"/>
    </row>
    <row r="29" spans="1:10" ht="19.5" hidden="1" customHeight="1" x14ac:dyDescent="0.25"/>
    <row r="30" spans="1:10" ht="19.5" hidden="1" customHeight="1" x14ac:dyDescent="0.25"/>
    <row r="31" spans="1:10" ht="19.5" hidden="1" customHeight="1" x14ac:dyDescent="0.25"/>
    <row r="32" spans="1:10" ht="19.5" hidden="1" customHeight="1" x14ac:dyDescent="0.25"/>
    <row r="33" spans="1:9" ht="18" hidden="1" customHeight="1" x14ac:dyDescent="0.25"/>
    <row r="34" spans="1:9" ht="19.5" hidden="1" customHeight="1" x14ac:dyDescent="0.25"/>
    <row r="35" spans="1:9" ht="11.25" hidden="1" customHeight="1" x14ac:dyDescent="0.25"/>
    <row r="36" spans="1:9" ht="19.5" hidden="1" customHeight="1" x14ac:dyDescent="0.25"/>
    <row r="37" spans="1:9" ht="19.5" hidden="1" customHeight="1" x14ac:dyDescent="0.25"/>
    <row r="38" spans="1:9" ht="237.75" hidden="1" customHeight="1" x14ac:dyDescent="0.25"/>
    <row r="39" spans="1:9" ht="19.5" hidden="1" customHeight="1" x14ac:dyDescent="0.25">
      <c r="A39" s="30" t="s">
        <v>0</v>
      </c>
      <c r="B39" s="30"/>
      <c r="C39" s="31"/>
      <c r="D39" s="31"/>
      <c r="E39" s="31"/>
      <c r="F39" s="31"/>
      <c r="G39" s="31"/>
      <c r="H39" s="31"/>
      <c r="I39" s="31"/>
    </row>
    <row r="40" spans="1:9" ht="19.5" hidden="1" customHeight="1" x14ac:dyDescent="0.25">
      <c r="A40" s="32" t="s">
        <v>163</v>
      </c>
      <c r="B40" s="30"/>
      <c r="C40" s="31"/>
      <c r="D40" s="31"/>
      <c r="E40" s="31"/>
      <c r="F40" s="31"/>
      <c r="G40" s="31"/>
      <c r="H40" s="31"/>
      <c r="I40" s="31"/>
    </row>
    <row r="41" spans="1:9" ht="19.5" hidden="1" customHeight="1" x14ac:dyDescent="0.25"/>
    <row r="42" spans="1:9" ht="19.5" hidden="1" customHeight="1" x14ac:dyDescent="0.25">
      <c r="A42" s="33" t="s">
        <v>32</v>
      </c>
      <c r="B42" s="34"/>
      <c r="C42" s="35"/>
      <c r="D42" s="35"/>
      <c r="E42" s="35"/>
      <c r="F42" s="35"/>
      <c r="G42" s="35"/>
      <c r="H42" s="35"/>
      <c r="I42" s="35"/>
    </row>
    <row r="43" spans="1:9" ht="19.5" hidden="1" customHeight="1" thickBot="1" x14ac:dyDescent="0.3">
      <c r="A43" s="36"/>
      <c r="B43" s="37"/>
      <c r="C43" s="38"/>
      <c r="D43" s="36"/>
      <c r="E43" s="36"/>
      <c r="F43" s="169" t="s">
        <v>165</v>
      </c>
      <c r="G43" s="36"/>
      <c r="H43" s="38"/>
      <c r="I43" s="31" t="s">
        <v>2</v>
      </c>
    </row>
    <row r="44" spans="1:9" ht="19.5" hidden="1" customHeight="1" x14ac:dyDescent="0.25">
      <c r="A44" s="39"/>
      <c r="B44" s="40"/>
      <c r="C44" s="42"/>
      <c r="D44" s="41"/>
      <c r="E44" s="41"/>
      <c r="F44" s="42"/>
      <c r="G44" s="42"/>
      <c r="H44" s="43"/>
      <c r="I44" s="44"/>
    </row>
    <row r="45" spans="1:9" ht="19.5" hidden="1" customHeight="1" x14ac:dyDescent="0.25">
      <c r="A45" s="45" t="s">
        <v>33</v>
      </c>
      <c r="B45" s="46" t="s">
        <v>21</v>
      </c>
      <c r="C45" s="250"/>
      <c r="D45" s="47"/>
      <c r="E45" s="47"/>
      <c r="F45" s="47"/>
      <c r="G45" s="48"/>
      <c r="H45" s="49" t="s">
        <v>34</v>
      </c>
      <c r="I45" s="50" t="s">
        <v>20</v>
      </c>
    </row>
    <row r="46" spans="1:9" ht="19.5" hidden="1" customHeight="1" x14ac:dyDescent="0.25">
      <c r="A46" s="341" t="s">
        <v>35</v>
      </c>
      <c r="B46" s="344" t="s">
        <v>15</v>
      </c>
      <c r="C46" s="51" t="s">
        <v>5</v>
      </c>
      <c r="D46" s="51" t="s">
        <v>6</v>
      </c>
      <c r="E46" s="51" t="s">
        <v>7</v>
      </c>
      <c r="F46" s="51" t="s">
        <v>8</v>
      </c>
      <c r="G46" s="51" t="s">
        <v>9</v>
      </c>
      <c r="H46" s="51" t="s">
        <v>10</v>
      </c>
      <c r="I46" s="52" t="s">
        <v>11</v>
      </c>
    </row>
    <row r="47" spans="1:9" ht="19.5" hidden="1" customHeight="1" x14ac:dyDescent="0.25">
      <c r="A47" s="342"/>
      <c r="B47" s="345"/>
      <c r="C47" s="347" t="s">
        <v>135</v>
      </c>
      <c r="D47" s="347" t="s">
        <v>136</v>
      </c>
      <c r="E47" s="349" t="s">
        <v>137</v>
      </c>
      <c r="F47" s="350"/>
      <c r="G47" s="351"/>
      <c r="H47" s="285" t="s">
        <v>12</v>
      </c>
      <c r="I47" s="335" t="s">
        <v>13</v>
      </c>
    </row>
    <row r="48" spans="1:9" ht="25.5" hidden="1" customHeight="1" x14ac:dyDescent="0.25">
      <c r="A48" s="343"/>
      <c r="B48" s="346"/>
      <c r="C48" s="348"/>
      <c r="D48" s="348"/>
      <c r="E48" s="286" t="s">
        <v>16</v>
      </c>
      <c r="F48" s="286" t="s">
        <v>17</v>
      </c>
      <c r="G48" s="286" t="s">
        <v>18</v>
      </c>
      <c r="H48" s="286" t="s">
        <v>19</v>
      </c>
      <c r="I48" s="336"/>
    </row>
    <row r="49" spans="1:10" ht="19.5" hidden="1" customHeight="1" x14ac:dyDescent="0.25">
      <c r="A49" s="205">
        <v>600</v>
      </c>
      <c r="B49" s="206" t="s">
        <v>36</v>
      </c>
      <c r="C49" s="207">
        <v>132121.136</v>
      </c>
      <c r="D49" s="208">
        <v>126459</v>
      </c>
      <c r="E49" s="208">
        <v>138000</v>
      </c>
      <c r="F49" s="208">
        <v>228018</v>
      </c>
      <c r="G49" s="209">
        <f>F49</f>
        <v>228018</v>
      </c>
      <c r="H49" s="209">
        <v>166399.255</v>
      </c>
      <c r="I49" s="210">
        <f>G49-H49</f>
        <v>61618.744999999995</v>
      </c>
    </row>
    <row r="50" spans="1:10" ht="19.5" hidden="1" customHeight="1" x14ac:dyDescent="0.25">
      <c r="A50" s="205">
        <v>601</v>
      </c>
      <c r="B50" s="206" t="s">
        <v>37</v>
      </c>
      <c r="C50" s="207">
        <v>15508.4112</v>
      </c>
      <c r="D50" s="208">
        <v>14337</v>
      </c>
      <c r="E50" s="208">
        <v>16000</v>
      </c>
      <c r="F50" s="208">
        <v>25500</v>
      </c>
      <c r="G50" s="209">
        <f>F50</f>
        <v>25500</v>
      </c>
      <c r="H50" s="209">
        <v>21492.853999999999</v>
      </c>
      <c r="I50" s="210">
        <f t="shared" ref="I50:I52" si="4">G50-H50</f>
        <v>4007.1460000000006</v>
      </c>
    </row>
    <row r="51" spans="1:10" ht="19.5" hidden="1" customHeight="1" x14ac:dyDescent="0.25">
      <c r="A51" s="205">
        <v>602</v>
      </c>
      <c r="B51" s="206" t="s">
        <v>38</v>
      </c>
      <c r="C51" s="208">
        <v>15026.053</v>
      </c>
      <c r="D51" s="208">
        <v>12500</v>
      </c>
      <c r="E51" s="208">
        <v>16000</v>
      </c>
      <c r="F51" s="209">
        <v>42596.065999999999</v>
      </c>
      <c r="G51" s="209">
        <f>F51</f>
        <v>42596.065999999999</v>
      </c>
      <c r="H51" s="209">
        <v>26877.214</v>
      </c>
      <c r="I51" s="210">
        <f t="shared" si="4"/>
        <v>15718.851999999999</v>
      </c>
    </row>
    <row r="52" spans="1:10" ht="19.5" hidden="1" customHeight="1" x14ac:dyDescent="0.25">
      <c r="A52" s="205">
        <v>606</v>
      </c>
      <c r="B52" s="206" t="s">
        <v>39</v>
      </c>
      <c r="C52" s="208">
        <v>1511.095</v>
      </c>
      <c r="D52" s="208">
        <v>0</v>
      </c>
      <c r="E52" s="208">
        <v>0</v>
      </c>
      <c r="F52" s="209">
        <v>259.2</v>
      </c>
      <c r="G52" s="209">
        <f>F52</f>
        <v>259.2</v>
      </c>
      <c r="H52" s="209">
        <v>259.2</v>
      </c>
      <c r="I52" s="210">
        <f t="shared" si="4"/>
        <v>0</v>
      </c>
    </row>
    <row r="53" spans="1:10" ht="19.5" hidden="1" customHeight="1" x14ac:dyDescent="0.25">
      <c r="A53" s="211" t="s">
        <v>40</v>
      </c>
      <c r="B53" s="212" t="s">
        <v>41</v>
      </c>
      <c r="C53" s="213">
        <f t="shared" ref="C53:E53" si="5">SUM(C49:C52)</f>
        <v>164166.69519999999</v>
      </c>
      <c r="D53" s="213">
        <f t="shared" si="5"/>
        <v>153296</v>
      </c>
      <c r="E53" s="213">
        <f t="shared" si="5"/>
        <v>170000</v>
      </c>
      <c r="F53" s="214">
        <f>SUM(F49:F52)</f>
        <v>296373.266</v>
      </c>
      <c r="G53" s="214">
        <f>SUM(G49:G52)</f>
        <v>296373.266</v>
      </c>
      <c r="H53" s="214">
        <f>SUM(H49:H52)</f>
        <v>215028.52300000002</v>
      </c>
      <c r="I53" s="215">
        <f>SUM(I49:I52)</f>
        <v>81344.743000000002</v>
      </c>
    </row>
    <row r="54" spans="1:10" ht="19.5" hidden="1" customHeight="1" x14ac:dyDescent="0.25">
      <c r="A54" s="205">
        <v>230</v>
      </c>
      <c r="B54" s="206" t="s">
        <v>42</v>
      </c>
      <c r="C54" s="208">
        <v>1599.155</v>
      </c>
      <c r="D54" s="208">
        <v>0</v>
      </c>
      <c r="E54" s="208">
        <v>0</v>
      </c>
      <c r="F54" s="209">
        <v>0</v>
      </c>
      <c r="G54" s="209">
        <v>0</v>
      </c>
      <c r="H54" s="209">
        <v>0</v>
      </c>
      <c r="I54" s="210">
        <v>0</v>
      </c>
    </row>
    <row r="55" spans="1:10" ht="19.5" hidden="1" customHeight="1" x14ac:dyDescent="0.25">
      <c r="A55" s="205">
        <v>231</v>
      </c>
      <c r="B55" s="206" t="s">
        <v>43</v>
      </c>
      <c r="C55" s="208">
        <f>18136.754+2402.28+1638</f>
        <v>22177.034</v>
      </c>
      <c r="D55" s="208">
        <v>26528</v>
      </c>
      <c r="E55" s="208">
        <v>660</v>
      </c>
      <c r="F55" s="209">
        <v>660</v>
      </c>
      <c r="G55" s="209">
        <v>660</v>
      </c>
      <c r="H55" s="209">
        <v>520.08000000000004</v>
      </c>
      <c r="I55" s="210">
        <f>G55-H55</f>
        <v>139.91999999999996</v>
      </c>
    </row>
    <row r="56" spans="1:10" ht="19.5" hidden="1" customHeight="1" x14ac:dyDescent="0.25">
      <c r="A56" s="211" t="s">
        <v>44</v>
      </c>
      <c r="B56" s="216" t="s">
        <v>45</v>
      </c>
      <c r="C56" s="213">
        <f t="shared" ref="C56" si="6">SUM(C54:C55)</f>
        <v>23776.188999999998</v>
      </c>
      <c r="D56" s="213">
        <f>SUM(D54:D55)</f>
        <v>26528</v>
      </c>
      <c r="E56" s="213">
        <f>E55+E54</f>
        <v>660</v>
      </c>
      <c r="F56" s="214">
        <f>F54+F55</f>
        <v>660</v>
      </c>
      <c r="G56" s="214">
        <f>F56</f>
        <v>660</v>
      </c>
      <c r="H56" s="214">
        <f>H54+H55</f>
        <v>520.08000000000004</v>
      </c>
      <c r="I56" s="215">
        <f>SUM(I55)</f>
        <v>139.91999999999996</v>
      </c>
    </row>
    <row r="57" spans="1:10" ht="19.5" hidden="1" customHeight="1" x14ac:dyDescent="0.25">
      <c r="A57" s="337" t="s">
        <v>46</v>
      </c>
      <c r="B57" s="338"/>
      <c r="C57" s="217">
        <v>0</v>
      </c>
      <c r="D57" s="217">
        <v>0</v>
      </c>
      <c r="E57" s="217">
        <v>0</v>
      </c>
      <c r="F57" s="218">
        <v>0</v>
      </c>
      <c r="G57" s="218">
        <v>0</v>
      </c>
      <c r="H57" s="218">
        <v>0</v>
      </c>
      <c r="I57" s="215">
        <v>0</v>
      </c>
    </row>
    <row r="58" spans="1:10" ht="19.5" hidden="1" customHeight="1" thickBot="1" x14ac:dyDescent="0.3">
      <c r="A58" s="339" t="s">
        <v>47</v>
      </c>
      <c r="B58" s="340"/>
      <c r="C58" s="219">
        <f>C53+C56+C57</f>
        <v>187942.88419999997</v>
      </c>
      <c r="D58" s="219">
        <f>D53+D56</f>
        <v>179824</v>
      </c>
      <c r="E58" s="219">
        <f t="shared" ref="E58" si="7">E53+E56</f>
        <v>170660</v>
      </c>
      <c r="F58" s="220">
        <f>F53+F56</f>
        <v>297033.266</v>
      </c>
      <c r="G58" s="220">
        <f>G53+G56</f>
        <v>297033.266</v>
      </c>
      <c r="H58" s="220">
        <f>H53+H56</f>
        <v>215548.603</v>
      </c>
      <c r="I58" s="221">
        <f>I53+I56</f>
        <v>81484.663</v>
      </c>
    </row>
    <row r="59" spans="1:10" ht="19.5" hidden="1" customHeight="1" x14ac:dyDescent="0.25">
      <c r="A59" s="36"/>
      <c r="B59" s="53"/>
      <c r="C59" s="251"/>
      <c r="D59" s="53"/>
      <c r="E59" s="53"/>
      <c r="F59" s="53"/>
      <c r="G59" s="53"/>
      <c r="H59" s="53"/>
      <c r="I59" s="53"/>
    </row>
    <row r="60" spans="1:10" ht="19.5" hidden="1" customHeight="1" x14ac:dyDescent="0.25">
      <c r="A60" s="36"/>
      <c r="B60" s="53"/>
      <c r="C60" s="251"/>
      <c r="D60" s="53"/>
      <c r="E60" s="53"/>
      <c r="F60" s="53"/>
      <c r="G60" s="53"/>
      <c r="H60" s="53"/>
      <c r="I60" s="53"/>
      <c r="J60" s="53"/>
    </row>
    <row r="61" spans="1:10" ht="19.5" hidden="1" customHeight="1" x14ac:dyDescent="0.25">
      <c r="C61" s="252"/>
    </row>
    <row r="62" spans="1:10" ht="19.5" hidden="1" customHeight="1" x14ac:dyDescent="0.25">
      <c r="A62" s="310" t="s">
        <v>27</v>
      </c>
      <c r="B62" s="28" t="s">
        <v>125</v>
      </c>
      <c r="C62" s="313" t="s">
        <v>28</v>
      </c>
      <c r="D62" s="314"/>
      <c r="E62" s="29" t="s">
        <v>29</v>
      </c>
      <c r="F62" s="303" t="s">
        <v>133</v>
      </c>
      <c r="G62" s="304"/>
      <c r="H62" s="38"/>
      <c r="I62" s="38"/>
    </row>
    <row r="63" spans="1:10" ht="19.5" hidden="1" customHeight="1" x14ac:dyDescent="0.25">
      <c r="A63" s="311"/>
      <c r="B63" s="28" t="s">
        <v>30</v>
      </c>
      <c r="C63" s="315"/>
      <c r="D63" s="316"/>
      <c r="E63" s="29" t="s">
        <v>30</v>
      </c>
      <c r="F63" s="303"/>
      <c r="G63" s="304"/>
      <c r="H63" s="38"/>
      <c r="I63" s="38"/>
    </row>
    <row r="64" spans="1:10" ht="19.5" hidden="1" customHeight="1" x14ac:dyDescent="0.25">
      <c r="A64" s="312"/>
      <c r="B64" s="28" t="s">
        <v>166</v>
      </c>
      <c r="C64" s="317"/>
      <c r="D64" s="318"/>
      <c r="E64" s="29" t="s">
        <v>31</v>
      </c>
      <c r="F64" s="303" t="s">
        <v>167</v>
      </c>
      <c r="G64" s="304"/>
      <c r="H64" s="38"/>
      <c r="I64" s="38"/>
    </row>
    <row r="65" spans="1:9" ht="19.5" hidden="1" customHeight="1" x14ac:dyDescent="0.25"/>
    <row r="66" spans="1:9" ht="19.5" hidden="1" customHeight="1" x14ac:dyDescent="0.25"/>
    <row r="67" spans="1:9" ht="19.5" hidden="1" customHeight="1" x14ac:dyDescent="0.25"/>
    <row r="70" spans="1:9" ht="19.5" customHeight="1" x14ac:dyDescent="0.25">
      <c r="A70" s="30" t="s">
        <v>0</v>
      </c>
      <c r="B70" s="30"/>
      <c r="C70" s="31"/>
      <c r="D70" s="31"/>
      <c r="E70" s="31"/>
      <c r="F70" s="31"/>
      <c r="G70" s="31"/>
      <c r="H70" s="31"/>
      <c r="I70" s="31"/>
    </row>
    <row r="71" spans="1:9" ht="19.5" customHeight="1" x14ac:dyDescent="0.25">
      <c r="A71" s="32" t="s">
        <v>163</v>
      </c>
      <c r="B71" s="30"/>
      <c r="C71" s="31"/>
      <c r="D71" s="31"/>
      <c r="E71" s="31"/>
      <c r="F71" s="31"/>
      <c r="G71" s="31"/>
      <c r="H71" s="31"/>
      <c r="I71" s="31"/>
    </row>
    <row r="73" spans="1:9" ht="19.5" customHeight="1" x14ac:dyDescent="0.25">
      <c r="A73" s="33" t="s">
        <v>32</v>
      </c>
      <c r="B73" s="34"/>
      <c r="C73" s="35"/>
      <c r="D73" s="35"/>
      <c r="E73" s="35"/>
      <c r="F73" s="35"/>
      <c r="G73" s="35"/>
      <c r="H73" s="35"/>
      <c r="I73" s="35"/>
    </row>
    <row r="74" spans="1:9" ht="19.5" customHeight="1" thickBot="1" x14ac:dyDescent="0.3">
      <c r="A74" s="36"/>
      <c r="B74" s="37"/>
      <c r="C74" s="38"/>
      <c r="D74" s="36"/>
      <c r="E74" s="36"/>
      <c r="F74" s="38" t="s">
        <v>172</v>
      </c>
      <c r="G74" s="36"/>
      <c r="H74" s="38"/>
      <c r="I74" s="31" t="s">
        <v>2</v>
      </c>
    </row>
    <row r="75" spans="1:9" ht="19.5" customHeight="1" x14ac:dyDescent="0.25">
      <c r="A75" s="39"/>
      <c r="B75" s="40"/>
      <c r="C75" s="42"/>
      <c r="D75" s="41"/>
      <c r="E75" s="41"/>
      <c r="F75" s="42"/>
      <c r="G75" s="42"/>
      <c r="H75" s="43"/>
      <c r="I75" s="44"/>
    </row>
    <row r="76" spans="1:9" ht="19.5" customHeight="1" x14ac:dyDescent="0.25">
      <c r="A76" s="45" t="s">
        <v>33</v>
      </c>
      <c r="B76" s="46" t="s">
        <v>21</v>
      </c>
      <c r="C76" s="250"/>
      <c r="D76" s="47"/>
      <c r="E76" s="47"/>
      <c r="F76" s="47"/>
      <c r="G76" s="48"/>
      <c r="H76" s="49" t="s">
        <v>34</v>
      </c>
      <c r="I76" s="50" t="s">
        <v>20</v>
      </c>
    </row>
    <row r="77" spans="1:9" ht="19.5" customHeight="1" x14ac:dyDescent="0.25">
      <c r="A77" s="341" t="s">
        <v>35</v>
      </c>
      <c r="B77" s="344" t="s">
        <v>15</v>
      </c>
      <c r="C77" s="51" t="s">
        <v>5</v>
      </c>
      <c r="D77" s="51" t="s">
        <v>6</v>
      </c>
      <c r="E77" s="51" t="s">
        <v>7</v>
      </c>
      <c r="F77" s="51" t="s">
        <v>8</v>
      </c>
      <c r="G77" s="51" t="s">
        <v>9</v>
      </c>
      <c r="H77" s="51" t="s">
        <v>10</v>
      </c>
      <c r="I77" s="52" t="s">
        <v>11</v>
      </c>
    </row>
    <row r="78" spans="1:9" ht="19.5" customHeight="1" x14ac:dyDescent="0.25">
      <c r="A78" s="342"/>
      <c r="B78" s="345"/>
      <c r="C78" s="347" t="s">
        <v>135</v>
      </c>
      <c r="D78" s="347" t="s">
        <v>136</v>
      </c>
      <c r="E78" s="349" t="s">
        <v>137</v>
      </c>
      <c r="F78" s="350"/>
      <c r="G78" s="351"/>
      <c r="H78" s="295" t="s">
        <v>12</v>
      </c>
      <c r="I78" s="335" t="s">
        <v>13</v>
      </c>
    </row>
    <row r="79" spans="1:9" ht="25.5" customHeight="1" x14ac:dyDescent="0.25">
      <c r="A79" s="343"/>
      <c r="B79" s="346"/>
      <c r="C79" s="348"/>
      <c r="D79" s="348"/>
      <c r="E79" s="296" t="s">
        <v>16</v>
      </c>
      <c r="F79" s="296" t="s">
        <v>17</v>
      </c>
      <c r="G79" s="296" t="s">
        <v>18</v>
      </c>
      <c r="H79" s="296" t="s">
        <v>19</v>
      </c>
      <c r="I79" s="336"/>
    </row>
    <row r="80" spans="1:9" ht="19.5" customHeight="1" x14ac:dyDescent="0.25">
      <c r="A80" s="205">
        <v>600</v>
      </c>
      <c r="B80" s="206" t="s">
        <v>36</v>
      </c>
      <c r="C80" s="207">
        <v>132121.136</v>
      </c>
      <c r="D80" s="208">
        <v>189356</v>
      </c>
      <c r="E80" s="208">
        <v>160000</v>
      </c>
      <c r="F80" s="208">
        <v>384018</v>
      </c>
      <c r="G80" s="209">
        <f>F80</f>
        <v>384018</v>
      </c>
      <c r="H80" s="209">
        <v>362619.26</v>
      </c>
      <c r="I80" s="210">
        <f>G80-H80</f>
        <v>21398.739999999991</v>
      </c>
    </row>
    <row r="81" spans="1:14" ht="19.5" customHeight="1" x14ac:dyDescent="0.25">
      <c r="A81" s="205">
        <v>601</v>
      </c>
      <c r="B81" s="206" t="s">
        <v>37</v>
      </c>
      <c r="C81" s="207">
        <v>15508.4112</v>
      </c>
      <c r="D81" s="208">
        <v>22361</v>
      </c>
      <c r="E81" s="208">
        <v>22000</v>
      </c>
      <c r="F81" s="208">
        <v>36100</v>
      </c>
      <c r="G81" s="209">
        <f>F81</f>
        <v>36100</v>
      </c>
      <c r="H81" s="209">
        <v>34306.159</v>
      </c>
      <c r="I81" s="210">
        <f t="shared" ref="I81:I83" si="8">G81-H81</f>
        <v>1793.8410000000003</v>
      </c>
      <c r="J81" s="300"/>
    </row>
    <row r="82" spans="1:14" ht="19.5" customHeight="1" x14ac:dyDescent="0.25">
      <c r="A82" s="205">
        <v>602</v>
      </c>
      <c r="B82" s="206" t="s">
        <v>38</v>
      </c>
      <c r="C82" s="208">
        <v>15026.053</v>
      </c>
      <c r="D82" s="208">
        <v>17155</v>
      </c>
      <c r="E82" s="208">
        <v>17100</v>
      </c>
      <c r="F82" s="209">
        <v>72766.066000000006</v>
      </c>
      <c r="G82" s="209">
        <f>F82</f>
        <v>72766.066000000006</v>
      </c>
      <c r="H82" s="209">
        <v>62703.095000000001</v>
      </c>
      <c r="I82" s="210">
        <f t="shared" si="8"/>
        <v>10062.971000000005</v>
      </c>
      <c r="J82" s="300"/>
      <c r="K82" s="300"/>
    </row>
    <row r="83" spans="1:14" ht="19.5" customHeight="1" x14ac:dyDescent="0.25">
      <c r="A83" s="205">
        <v>606</v>
      </c>
      <c r="B83" s="206" t="s">
        <v>39</v>
      </c>
      <c r="C83" s="208">
        <v>1511.095</v>
      </c>
      <c r="D83" s="208">
        <v>0</v>
      </c>
      <c r="E83" s="208">
        <v>0</v>
      </c>
      <c r="F83" s="209">
        <v>316.33</v>
      </c>
      <c r="G83" s="209">
        <f>F83</f>
        <v>316.33</v>
      </c>
      <c r="H83" s="209">
        <v>316.33</v>
      </c>
      <c r="I83" s="210">
        <f t="shared" si="8"/>
        <v>0</v>
      </c>
      <c r="N83" s="300"/>
    </row>
    <row r="84" spans="1:14" ht="19.5" customHeight="1" x14ac:dyDescent="0.25">
      <c r="A84" s="211" t="s">
        <v>40</v>
      </c>
      <c r="B84" s="212" t="s">
        <v>41</v>
      </c>
      <c r="C84" s="213">
        <f t="shared" ref="C84:E84" si="9">SUM(C80:C83)</f>
        <v>164166.69519999999</v>
      </c>
      <c r="D84" s="213">
        <f t="shared" si="9"/>
        <v>228872</v>
      </c>
      <c r="E84" s="213">
        <f t="shared" si="9"/>
        <v>199100</v>
      </c>
      <c r="F84" s="214">
        <f>SUM(F80:F83)</f>
        <v>493200.39600000001</v>
      </c>
      <c r="G84" s="214">
        <f>SUM(G80:G83)</f>
        <v>493200.39600000001</v>
      </c>
      <c r="H84" s="214">
        <f>SUM(H80:H83)</f>
        <v>459944.84399999998</v>
      </c>
      <c r="I84" s="215">
        <f>SUM(I80:I83)</f>
        <v>33255.551999999996</v>
      </c>
      <c r="J84" s="301"/>
      <c r="K84" s="300"/>
      <c r="N84" s="300"/>
    </row>
    <row r="85" spans="1:14" ht="19.5" customHeight="1" x14ac:dyDescent="0.25">
      <c r="A85" s="205">
        <v>230</v>
      </c>
      <c r="B85" s="206" t="s">
        <v>42</v>
      </c>
      <c r="C85" s="208">
        <v>1599.155</v>
      </c>
      <c r="D85" s="208">
        <v>0</v>
      </c>
      <c r="E85" s="208">
        <v>0</v>
      </c>
      <c r="F85" s="209">
        <v>0</v>
      </c>
      <c r="G85" s="209">
        <v>0</v>
      </c>
      <c r="H85" s="209">
        <v>0</v>
      </c>
      <c r="I85" s="210">
        <v>0</v>
      </c>
      <c r="K85" s="300"/>
    </row>
    <row r="86" spans="1:14" ht="19.5" customHeight="1" x14ac:dyDescent="0.25">
      <c r="A86" s="205">
        <v>231</v>
      </c>
      <c r="B86" s="206" t="s">
        <v>43</v>
      </c>
      <c r="C86" s="208">
        <f>18136.754+2402.28+1638</f>
        <v>22177.034</v>
      </c>
      <c r="D86" s="208">
        <v>26528</v>
      </c>
      <c r="E86" s="208">
        <v>660</v>
      </c>
      <c r="F86" s="209">
        <v>5060</v>
      </c>
      <c r="G86" s="209">
        <v>5060</v>
      </c>
      <c r="H86" s="209">
        <f>520.08+4345.358</f>
        <v>4865.4380000000001</v>
      </c>
      <c r="I86" s="210">
        <f>G86-H86</f>
        <v>194.5619999999999</v>
      </c>
    </row>
    <row r="87" spans="1:14" ht="19.5" customHeight="1" x14ac:dyDescent="0.25">
      <c r="A87" s="211" t="s">
        <v>44</v>
      </c>
      <c r="B87" s="216" t="s">
        <v>45</v>
      </c>
      <c r="C87" s="213">
        <f t="shared" ref="C87" si="10">SUM(C85:C86)</f>
        <v>23776.188999999998</v>
      </c>
      <c r="D87" s="213">
        <f>SUM(D85:D86)</f>
        <v>26528</v>
      </c>
      <c r="E87" s="213">
        <f>E86+E85</f>
        <v>660</v>
      </c>
      <c r="F87" s="214">
        <f>F85+F86</f>
        <v>5060</v>
      </c>
      <c r="G87" s="214">
        <f>F87</f>
        <v>5060</v>
      </c>
      <c r="H87" s="214">
        <f>H85+H86</f>
        <v>4865.4380000000001</v>
      </c>
      <c r="I87" s="215">
        <f>SUM(I86)</f>
        <v>194.5619999999999</v>
      </c>
      <c r="K87" s="300"/>
    </row>
    <row r="88" spans="1:14" ht="19.5" customHeight="1" x14ac:dyDescent="0.25">
      <c r="A88" s="337" t="s">
        <v>46</v>
      </c>
      <c r="B88" s="338"/>
      <c r="C88" s="217">
        <v>0</v>
      </c>
      <c r="D88" s="217">
        <v>0</v>
      </c>
      <c r="E88" s="217">
        <v>0</v>
      </c>
      <c r="F88" s="218">
        <v>0</v>
      </c>
      <c r="G88" s="218">
        <v>0</v>
      </c>
      <c r="H88" s="218">
        <v>0</v>
      </c>
      <c r="I88" s="215">
        <v>0</v>
      </c>
    </row>
    <row r="89" spans="1:14" ht="19.5" customHeight="1" thickBot="1" x14ac:dyDescent="0.3">
      <c r="A89" s="339" t="s">
        <v>47</v>
      </c>
      <c r="B89" s="340"/>
      <c r="C89" s="219">
        <f>C84+C87+C88</f>
        <v>187942.88419999997</v>
      </c>
      <c r="D89" s="219">
        <f>D84+D87</f>
        <v>255400</v>
      </c>
      <c r="E89" s="219">
        <f t="shared" ref="E89" si="11">E84+E87</f>
        <v>199760</v>
      </c>
      <c r="F89" s="220">
        <f>F84+F87</f>
        <v>498260.39600000001</v>
      </c>
      <c r="G89" s="220">
        <f>G84+G87</f>
        <v>498260.39600000001</v>
      </c>
      <c r="H89" s="220">
        <f>H84+H87</f>
        <v>464810.28200000001</v>
      </c>
      <c r="I89" s="221">
        <f>I84+I87</f>
        <v>33450.113999999994</v>
      </c>
      <c r="K89" s="302"/>
    </row>
    <row r="90" spans="1:14" ht="19.5" customHeight="1" x14ac:dyDescent="0.25">
      <c r="A90" s="36"/>
      <c r="B90" s="53"/>
      <c r="C90" s="251"/>
      <c r="D90" s="53"/>
      <c r="E90" s="53"/>
      <c r="F90" s="53"/>
      <c r="G90" s="53"/>
      <c r="H90" s="53"/>
      <c r="I90" s="53"/>
    </row>
    <row r="91" spans="1:14" ht="19.5" customHeight="1" x14ac:dyDescent="0.25">
      <c r="A91" s="36"/>
      <c r="B91" s="53"/>
      <c r="C91" s="251"/>
      <c r="D91" s="53"/>
      <c r="E91" s="53"/>
      <c r="F91" s="53"/>
      <c r="G91" s="53"/>
      <c r="H91" s="53"/>
      <c r="I91" s="53"/>
      <c r="J91" s="53"/>
    </row>
    <row r="92" spans="1:14" ht="19.5" customHeight="1" x14ac:dyDescent="0.25">
      <c r="C92" s="252"/>
    </row>
    <row r="93" spans="1:14" ht="19.5" customHeight="1" x14ac:dyDescent="0.25">
      <c r="A93" s="310" t="s">
        <v>27</v>
      </c>
      <c r="B93" s="28" t="s">
        <v>125</v>
      </c>
      <c r="C93" s="313" t="s">
        <v>28</v>
      </c>
      <c r="D93" s="314"/>
      <c r="E93" s="29" t="s">
        <v>29</v>
      </c>
      <c r="F93" s="303" t="s">
        <v>133</v>
      </c>
      <c r="G93" s="304"/>
      <c r="H93" s="38"/>
      <c r="I93" s="38"/>
    </row>
    <row r="94" spans="1:14" ht="19.5" customHeight="1" x14ac:dyDescent="0.25">
      <c r="A94" s="311"/>
      <c r="B94" s="28" t="s">
        <v>30</v>
      </c>
      <c r="C94" s="315"/>
      <c r="D94" s="316"/>
      <c r="E94" s="29" t="s">
        <v>30</v>
      </c>
      <c r="F94" s="303"/>
      <c r="G94" s="304"/>
      <c r="H94" s="38"/>
      <c r="I94" s="38"/>
    </row>
    <row r="95" spans="1:14" ht="19.5" customHeight="1" x14ac:dyDescent="0.25">
      <c r="A95" s="312"/>
      <c r="B95" s="28" t="s">
        <v>174</v>
      </c>
      <c r="C95" s="317"/>
      <c r="D95" s="318"/>
      <c r="E95" s="29" t="s">
        <v>31</v>
      </c>
      <c r="F95" s="303" t="s">
        <v>170</v>
      </c>
      <c r="G95" s="304"/>
      <c r="H95" s="38"/>
      <c r="I95" s="38"/>
    </row>
  </sheetData>
  <mergeCells count="39">
    <mergeCell ref="I78:I79"/>
    <mergeCell ref="A88:B88"/>
    <mergeCell ref="A89:B89"/>
    <mergeCell ref="A93:A95"/>
    <mergeCell ref="C93:D95"/>
    <mergeCell ref="F93:G93"/>
    <mergeCell ref="F94:G94"/>
    <mergeCell ref="F95:G95"/>
    <mergeCell ref="A77:A79"/>
    <mergeCell ref="B77:B79"/>
    <mergeCell ref="C78:C79"/>
    <mergeCell ref="D78:D79"/>
    <mergeCell ref="E78:G78"/>
    <mergeCell ref="I11:I12"/>
    <mergeCell ref="A21:B21"/>
    <mergeCell ref="A22:B22"/>
    <mergeCell ref="A26:A28"/>
    <mergeCell ref="C26:D28"/>
    <mergeCell ref="F26:G26"/>
    <mergeCell ref="F27:G27"/>
    <mergeCell ref="F28:G28"/>
    <mergeCell ref="A10:A12"/>
    <mergeCell ref="B10:B12"/>
    <mergeCell ref="C11:C12"/>
    <mergeCell ref="D11:D12"/>
    <mergeCell ref="E11:G11"/>
    <mergeCell ref="I47:I48"/>
    <mergeCell ref="A57:B57"/>
    <mergeCell ref="A58:B58"/>
    <mergeCell ref="A62:A64"/>
    <mergeCell ref="C62:D64"/>
    <mergeCell ref="F62:G62"/>
    <mergeCell ref="F63:G63"/>
    <mergeCell ref="F64:G64"/>
    <mergeCell ref="A46:A48"/>
    <mergeCell ref="B46:B48"/>
    <mergeCell ref="C47:C48"/>
    <mergeCell ref="D47:D48"/>
    <mergeCell ref="E47:G47"/>
  </mergeCells>
  <pageMargins left="0.7" right="0.7" top="0.75" bottom="0.75" header="0.3" footer="0.3"/>
  <pageSetup paperSize="9" scale="91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5"/>
  <sheetViews>
    <sheetView topLeftCell="A50" workbookViewId="0">
      <selection activeCell="M60" sqref="M60"/>
    </sheetView>
  </sheetViews>
  <sheetFormatPr defaultRowHeight="15" x14ac:dyDescent="0.25"/>
  <cols>
    <col min="1" max="1" width="11.140625" customWidth="1"/>
    <col min="2" max="2" width="38.85546875" customWidth="1"/>
    <col min="3" max="3" width="17.5703125" customWidth="1"/>
    <col min="5" max="5" width="9.85546875" bestFit="1" customWidth="1"/>
    <col min="8" max="8" width="9.5703125" bestFit="1" customWidth="1"/>
    <col min="11" max="11" width="9.140625" customWidth="1"/>
    <col min="16" max="18" width="10" bestFit="1" customWidth="1"/>
  </cols>
  <sheetData>
    <row r="1" spans="1:20" hidden="1" x14ac:dyDescent="0.25">
      <c r="E1" s="56"/>
      <c r="F1" s="56"/>
      <c r="G1" s="56"/>
      <c r="H1" s="56"/>
      <c r="I1" s="56"/>
      <c r="J1" s="57"/>
      <c r="K1" s="57"/>
      <c r="L1" s="58"/>
      <c r="M1" s="58"/>
      <c r="N1" s="58"/>
      <c r="O1" s="58"/>
      <c r="P1" s="58"/>
      <c r="Q1" s="58"/>
      <c r="R1" s="58"/>
      <c r="S1" s="146"/>
      <c r="T1" s="146"/>
    </row>
    <row r="2" spans="1:20" hidden="1" x14ac:dyDescent="0.25">
      <c r="A2" s="55" t="s">
        <v>0</v>
      </c>
      <c r="B2" s="55"/>
      <c r="C2" s="55"/>
      <c r="D2" s="56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146"/>
      <c r="T2" s="146"/>
    </row>
    <row r="3" spans="1:20" hidden="1" x14ac:dyDescent="0.25">
      <c r="A3" s="55" t="s">
        <v>144</v>
      </c>
      <c r="B3" s="55"/>
      <c r="C3" s="54"/>
      <c r="D3" s="54"/>
      <c r="E3" s="60"/>
      <c r="F3" s="60"/>
      <c r="G3" s="60"/>
      <c r="H3" s="60"/>
      <c r="I3" s="60"/>
      <c r="J3" s="60"/>
      <c r="K3" s="60"/>
      <c r="L3" s="60"/>
      <c r="M3" s="60"/>
      <c r="N3" s="60"/>
      <c r="O3" s="61"/>
      <c r="P3" s="61"/>
      <c r="Q3" s="61"/>
      <c r="R3" s="61"/>
      <c r="S3" s="146"/>
      <c r="T3" s="146"/>
    </row>
    <row r="4" spans="1:20" hidden="1" x14ac:dyDescent="0.25">
      <c r="A4" s="59" t="s">
        <v>48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1"/>
      <c r="P4" s="61"/>
      <c r="Q4" s="61"/>
      <c r="R4" s="61"/>
      <c r="S4" s="146"/>
      <c r="T4" s="146"/>
    </row>
    <row r="5" spans="1:20" hidden="1" x14ac:dyDescent="0.25">
      <c r="A5" s="62"/>
      <c r="B5" s="63"/>
      <c r="C5" s="63"/>
      <c r="D5" s="63"/>
      <c r="E5" s="64"/>
      <c r="F5" s="64"/>
      <c r="G5" s="64"/>
      <c r="H5" s="64"/>
      <c r="I5" s="64"/>
      <c r="J5" s="64"/>
      <c r="K5" s="64"/>
      <c r="L5" s="265"/>
      <c r="M5" s="64"/>
      <c r="N5" s="64"/>
      <c r="O5" s="65"/>
      <c r="P5" s="65"/>
      <c r="Q5" s="65"/>
      <c r="R5" s="65"/>
      <c r="S5" s="146"/>
      <c r="T5" s="146"/>
    </row>
    <row r="6" spans="1:20" hidden="1" x14ac:dyDescent="0.25">
      <c r="A6" s="66" t="s">
        <v>33</v>
      </c>
      <c r="B6" s="67" t="s">
        <v>21</v>
      </c>
      <c r="C6" s="68" t="s">
        <v>34</v>
      </c>
      <c r="D6" s="68">
        <v>3310</v>
      </c>
      <c r="E6" s="69"/>
      <c r="F6" s="70"/>
      <c r="G6" s="70"/>
      <c r="H6" s="70"/>
      <c r="I6" s="70"/>
      <c r="J6" s="70"/>
      <c r="K6" s="222" t="s">
        <v>138</v>
      </c>
      <c r="L6" s="64"/>
      <c r="M6" s="64"/>
      <c r="N6" s="64"/>
      <c r="O6" s="65"/>
      <c r="P6" s="65"/>
      <c r="Q6" s="65"/>
      <c r="R6" s="65"/>
      <c r="S6" s="146"/>
      <c r="T6" s="146"/>
    </row>
    <row r="7" spans="1:20" ht="15.75" hidden="1" thickBot="1" x14ac:dyDescent="0.3">
      <c r="A7" s="141"/>
      <c r="B7" s="142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146"/>
      <c r="T7" s="146"/>
    </row>
    <row r="8" spans="1:20" hidden="1" x14ac:dyDescent="0.25">
      <c r="A8" s="71"/>
      <c r="B8" s="143" t="s">
        <v>2</v>
      </c>
      <c r="C8" s="143"/>
      <c r="D8" s="143"/>
      <c r="E8" s="196"/>
      <c r="F8" s="196" t="s">
        <v>49</v>
      </c>
      <c r="G8" s="196"/>
      <c r="H8" s="196"/>
      <c r="I8" s="196" t="s">
        <v>50</v>
      </c>
      <c r="J8" s="196"/>
      <c r="K8" s="196"/>
      <c r="L8" s="196" t="s">
        <v>51</v>
      </c>
      <c r="M8" s="143"/>
      <c r="N8" s="196"/>
      <c r="O8" s="196" t="s">
        <v>52</v>
      </c>
      <c r="P8" s="196" t="s">
        <v>53</v>
      </c>
      <c r="Q8" s="196"/>
      <c r="R8" s="231"/>
      <c r="S8" s="146"/>
      <c r="T8" s="146"/>
    </row>
    <row r="9" spans="1:20" ht="63" hidden="1" x14ac:dyDescent="0.25">
      <c r="A9" s="145" t="s">
        <v>55</v>
      </c>
      <c r="B9" s="140" t="s">
        <v>56</v>
      </c>
      <c r="C9" s="140" t="s">
        <v>57</v>
      </c>
      <c r="D9" s="140" t="s">
        <v>139</v>
      </c>
      <c r="E9" s="195" t="s">
        <v>140</v>
      </c>
      <c r="F9" s="195" t="s">
        <v>141</v>
      </c>
      <c r="G9" s="195" t="s">
        <v>142</v>
      </c>
      <c r="H9" s="195" t="s">
        <v>143</v>
      </c>
      <c r="I9" s="195" t="s">
        <v>161</v>
      </c>
      <c r="J9" s="195" t="s">
        <v>157</v>
      </c>
      <c r="K9" s="195" t="s">
        <v>154</v>
      </c>
      <c r="L9" s="195" t="s">
        <v>155</v>
      </c>
      <c r="M9" s="140" t="s">
        <v>153</v>
      </c>
      <c r="N9" s="195" t="s">
        <v>159</v>
      </c>
      <c r="O9" s="195" t="s">
        <v>160</v>
      </c>
      <c r="P9" s="195" t="s">
        <v>58</v>
      </c>
      <c r="Q9" s="195" t="s">
        <v>59</v>
      </c>
      <c r="R9" s="144" t="s">
        <v>60</v>
      </c>
      <c r="S9" s="146"/>
      <c r="T9" s="146"/>
    </row>
    <row r="10" spans="1:20" hidden="1" x14ac:dyDescent="0.25">
      <c r="A10" s="145"/>
      <c r="B10" s="140"/>
      <c r="C10" s="140"/>
      <c r="D10" s="140"/>
      <c r="E10" s="271"/>
      <c r="F10" s="195"/>
      <c r="G10" s="195"/>
      <c r="H10" s="195"/>
      <c r="I10" s="195"/>
      <c r="J10" s="195"/>
      <c r="K10" s="195"/>
      <c r="L10" s="195"/>
      <c r="M10" s="140"/>
      <c r="N10" s="195"/>
      <c r="O10" s="195"/>
      <c r="P10" s="195"/>
      <c r="Q10" s="195"/>
      <c r="R10" s="144"/>
      <c r="S10" s="146"/>
      <c r="T10" s="146"/>
    </row>
    <row r="11" spans="1:20" hidden="1" x14ac:dyDescent="0.25">
      <c r="A11" s="72" t="s">
        <v>61</v>
      </c>
      <c r="B11" s="73" t="s">
        <v>62</v>
      </c>
      <c r="C11" s="73" t="s">
        <v>63</v>
      </c>
      <c r="D11" s="263">
        <v>3305</v>
      </c>
      <c r="E11" s="264">
        <f>Aneksi.2!C13+Aneksi.2!C14+Aneksi.2!C15+Aneksi.2!C16</f>
        <v>164166.69519999999</v>
      </c>
      <c r="F11" s="197">
        <f>E11/D11</f>
        <v>49.672222450832066</v>
      </c>
      <c r="G11" s="198">
        <v>8000</v>
      </c>
      <c r="H11" s="198">
        <f>Aneksi.2!E17</f>
        <v>104500</v>
      </c>
      <c r="I11" s="75">
        <f>H11/G11</f>
        <v>13.0625</v>
      </c>
      <c r="J11" s="75">
        <v>3500</v>
      </c>
      <c r="K11" s="199">
        <f>Aneksi.2!E17</f>
        <v>104500</v>
      </c>
      <c r="L11" s="75">
        <f>K11/G11</f>
        <v>13.0625</v>
      </c>
      <c r="M11" s="223">
        <v>2337</v>
      </c>
      <c r="N11" s="203">
        <f>Aneksi.2!H17</f>
        <v>84697.688999999998</v>
      </c>
      <c r="O11" s="75">
        <f>N11/M11</f>
        <v>36.242057766367139</v>
      </c>
      <c r="P11" s="280">
        <f>O11-F11</f>
        <v>-13.430164684464927</v>
      </c>
      <c r="Q11" s="75">
        <f>O11-I11</f>
        <v>23.179557766367139</v>
      </c>
      <c r="R11" s="232">
        <f>O11-L11</f>
        <v>23.179557766367139</v>
      </c>
      <c r="S11" s="146"/>
      <c r="T11" s="146"/>
    </row>
    <row r="12" spans="1:20" hidden="1" x14ac:dyDescent="0.25">
      <c r="A12" s="72" t="s">
        <v>64</v>
      </c>
      <c r="B12" s="73" t="s">
        <v>65</v>
      </c>
      <c r="C12" s="73" t="s">
        <v>66</v>
      </c>
      <c r="D12" s="263"/>
      <c r="E12" s="272"/>
      <c r="F12" s="75"/>
      <c r="G12" s="75"/>
      <c r="H12" s="75"/>
      <c r="I12" s="75"/>
      <c r="J12" s="75"/>
      <c r="K12" s="75"/>
      <c r="L12" s="75"/>
      <c r="M12" s="74"/>
      <c r="N12" s="203"/>
      <c r="O12" s="75"/>
      <c r="P12" s="75"/>
      <c r="Q12" s="75"/>
      <c r="R12" s="232"/>
      <c r="S12" s="146"/>
      <c r="T12" s="146"/>
    </row>
    <row r="13" spans="1:20" hidden="1" x14ac:dyDescent="0.25">
      <c r="A13" s="72" t="s">
        <v>67</v>
      </c>
      <c r="B13" s="73" t="s">
        <v>68</v>
      </c>
      <c r="C13" s="73" t="s">
        <v>69</v>
      </c>
      <c r="D13" s="263"/>
      <c r="E13" s="272"/>
      <c r="F13" s="75"/>
      <c r="G13" s="75"/>
      <c r="H13" s="75"/>
      <c r="I13" s="75"/>
      <c r="J13" s="75"/>
      <c r="K13" s="75"/>
      <c r="L13" s="75"/>
      <c r="M13" s="74"/>
      <c r="N13" s="203"/>
      <c r="O13" s="75"/>
      <c r="P13" s="75"/>
      <c r="Q13" s="75"/>
      <c r="R13" s="232"/>
      <c r="S13" s="146"/>
      <c r="T13" s="146"/>
    </row>
    <row r="14" spans="1:20" hidden="1" x14ac:dyDescent="0.25">
      <c r="A14" s="72" t="s">
        <v>70</v>
      </c>
      <c r="B14" s="73" t="s">
        <v>71</v>
      </c>
      <c r="C14" s="73" t="s">
        <v>69</v>
      </c>
      <c r="D14" s="263">
        <v>1</v>
      </c>
      <c r="E14" s="273">
        <v>1599.155</v>
      </c>
      <c r="F14" s="75"/>
      <c r="G14" s="75"/>
      <c r="H14" s="75"/>
      <c r="I14" s="75"/>
      <c r="J14" s="75"/>
      <c r="K14" s="198"/>
      <c r="L14" s="198"/>
      <c r="M14" s="269"/>
      <c r="N14" s="203"/>
      <c r="O14" s="75"/>
      <c r="P14" s="75"/>
      <c r="Q14" s="75"/>
      <c r="R14" s="232"/>
      <c r="S14" s="146"/>
      <c r="T14" s="146"/>
    </row>
    <row r="15" spans="1:20" hidden="1" x14ac:dyDescent="0.25">
      <c r="A15" s="72" t="s">
        <v>72</v>
      </c>
      <c r="B15" s="73" t="s">
        <v>73</v>
      </c>
      <c r="C15" s="73" t="s">
        <v>66</v>
      </c>
      <c r="D15" s="263">
        <v>1</v>
      </c>
      <c r="E15" s="274">
        <v>18136.754000000001</v>
      </c>
      <c r="F15" s="75"/>
      <c r="G15" s="75"/>
      <c r="H15" s="75"/>
      <c r="I15" s="75"/>
      <c r="J15" s="75"/>
      <c r="K15" s="198"/>
      <c r="L15" s="198"/>
      <c r="M15" s="269"/>
      <c r="N15" s="203"/>
      <c r="O15" s="75"/>
      <c r="P15" s="75"/>
      <c r="Q15" s="75"/>
      <c r="R15" s="232"/>
      <c r="S15" s="146"/>
      <c r="T15" s="146"/>
    </row>
    <row r="16" spans="1:20" hidden="1" x14ac:dyDescent="0.25">
      <c r="A16" s="72" t="s">
        <v>74</v>
      </c>
      <c r="B16" s="73" t="s">
        <v>75</v>
      </c>
      <c r="C16" s="73" t="s">
        <v>76</v>
      </c>
      <c r="D16" s="263">
        <v>1</v>
      </c>
      <c r="E16" s="273">
        <v>2402.2800000000002</v>
      </c>
      <c r="F16" s="75"/>
      <c r="G16" s="200">
        <v>1</v>
      </c>
      <c r="H16" s="198">
        <v>660</v>
      </c>
      <c r="I16" s="75"/>
      <c r="J16" s="75">
        <v>1</v>
      </c>
      <c r="K16" s="198">
        <v>660</v>
      </c>
      <c r="L16" s="198">
        <v>660</v>
      </c>
      <c r="M16" s="268"/>
      <c r="N16" s="203"/>
      <c r="O16" s="75"/>
      <c r="P16" s="75"/>
      <c r="Q16" s="75"/>
      <c r="R16" s="232"/>
      <c r="S16" s="146"/>
      <c r="T16" s="146"/>
    </row>
    <row r="17" spans="1:20" hidden="1" x14ac:dyDescent="0.25">
      <c r="A17" s="72" t="s">
        <v>77</v>
      </c>
      <c r="B17" s="73" t="s">
        <v>78</v>
      </c>
      <c r="C17" s="73" t="s">
        <v>76</v>
      </c>
      <c r="D17" s="263"/>
      <c r="E17" s="274"/>
      <c r="F17" s="75"/>
      <c r="G17" s="200"/>
      <c r="H17" s="198"/>
      <c r="I17" s="75"/>
      <c r="J17" s="75"/>
      <c r="K17" s="198"/>
      <c r="L17" s="198"/>
      <c r="M17" s="269"/>
      <c r="N17" s="203"/>
      <c r="O17" s="75"/>
      <c r="P17" s="75"/>
      <c r="Q17" s="75"/>
      <c r="R17" s="232"/>
      <c r="S17" s="146"/>
      <c r="T17" s="146"/>
    </row>
    <row r="18" spans="1:20" hidden="1" x14ac:dyDescent="0.25">
      <c r="A18" s="72" t="s">
        <v>79</v>
      </c>
      <c r="B18" s="73" t="s">
        <v>80</v>
      </c>
      <c r="C18" s="73" t="s">
        <v>76</v>
      </c>
      <c r="D18" s="263"/>
      <c r="E18" s="273"/>
      <c r="F18" s="75"/>
      <c r="G18" s="200"/>
      <c r="H18" s="198"/>
      <c r="I18" s="75"/>
      <c r="J18" s="75"/>
      <c r="K18" s="198"/>
      <c r="L18" s="198"/>
      <c r="M18" s="269"/>
      <c r="N18" s="203"/>
      <c r="O18" s="75"/>
      <c r="P18" s="75"/>
      <c r="Q18" s="75"/>
      <c r="R18" s="232"/>
      <c r="S18" s="146"/>
      <c r="T18" s="146"/>
    </row>
    <row r="19" spans="1:20" hidden="1" x14ac:dyDescent="0.25">
      <c r="A19" s="72" t="s">
        <v>81</v>
      </c>
      <c r="B19" s="73" t="s">
        <v>82</v>
      </c>
      <c r="C19" s="73" t="s">
        <v>83</v>
      </c>
      <c r="D19" s="263"/>
      <c r="E19" s="274"/>
      <c r="F19" s="75"/>
      <c r="G19" s="200"/>
      <c r="H19" s="198"/>
      <c r="I19" s="75"/>
      <c r="J19" s="75"/>
      <c r="K19" s="198"/>
      <c r="L19" s="198"/>
      <c r="M19" s="269"/>
      <c r="N19" s="203"/>
      <c r="O19" s="75"/>
      <c r="P19" s="75"/>
      <c r="Q19" s="75"/>
      <c r="R19" s="232"/>
      <c r="S19" s="146"/>
      <c r="T19" s="146"/>
    </row>
    <row r="20" spans="1:20" hidden="1" x14ac:dyDescent="0.25">
      <c r="A20" s="72" t="s">
        <v>84</v>
      </c>
      <c r="B20" s="73" t="s">
        <v>85</v>
      </c>
      <c r="C20" s="73" t="s">
        <v>76</v>
      </c>
      <c r="D20" s="263">
        <v>1</v>
      </c>
      <c r="E20" s="273">
        <v>1638</v>
      </c>
      <c r="F20" s="75"/>
      <c r="G20" s="200"/>
      <c r="H20" s="198"/>
      <c r="I20" s="75"/>
      <c r="J20" s="75"/>
      <c r="K20" s="198"/>
      <c r="L20" s="198"/>
      <c r="M20" s="269"/>
      <c r="N20" s="199"/>
      <c r="O20" s="75"/>
      <c r="P20" s="75"/>
      <c r="Q20" s="75"/>
      <c r="R20" s="232"/>
      <c r="S20" s="146"/>
      <c r="T20" s="146"/>
    </row>
    <row r="21" spans="1:20" hidden="1" x14ac:dyDescent="0.25">
      <c r="A21" s="72" t="s">
        <v>86</v>
      </c>
      <c r="B21" s="73" t="s">
        <v>87</v>
      </c>
      <c r="C21" s="73" t="s">
        <v>88</v>
      </c>
      <c r="D21" s="76"/>
      <c r="E21" s="275"/>
      <c r="F21" s="201"/>
      <c r="G21" s="201"/>
      <c r="H21" s="230"/>
      <c r="I21" s="201"/>
      <c r="J21" s="201"/>
      <c r="K21" s="201"/>
      <c r="L21" s="201"/>
      <c r="M21" s="76"/>
      <c r="N21" s="201"/>
      <c r="O21" s="201"/>
      <c r="P21" s="201"/>
      <c r="Q21" s="201"/>
      <c r="R21" s="77"/>
      <c r="S21" s="146"/>
      <c r="T21" s="146"/>
    </row>
    <row r="22" spans="1:20" hidden="1" x14ac:dyDescent="0.25">
      <c r="A22" s="78"/>
      <c r="B22" s="68"/>
      <c r="C22" s="79"/>
      <c r="D22" s="76"/>
      <c r="E22" s="201"/>
      <c r="F22" s="201"/>
      <c r="G22" s="201"/>
      <c r="H22" s="230"/>
      <c r="I22" s="201"/>
      <c r="J22" s="201"/>
      <c r="K22" s="201"/>
      <c r="L22" s="201"/>
      <c r="M22" s="76"/>
      <c r="N22" s="201"/>
      <c r="O22" s="201"/>
      <c r="P22" s="201"/>
      <c r="Q22" s="201"/>
      <c r="R22" s="77"/>
      <c r="S22" s="146"/>
      <c r="T22" s="146"/>
    </row>
    <row r="23" spans="1:20" ht="15.75" hidden="1" thickBot="1" x14ac:dyDescent="0.3">
      <c r="A23" s="80"/>
      <c r="B23" s="81"/>
      <c r="C23" s="82"/>
      <c r="D23" s="83"/>
      <c r="E23" s="202"/>
      <c r="F23" s="202"/>
      <c r="G23" s="202"/>
      <c r="H23" s="202"/>
      <c r="I23" s="202"/>
      <c r="J23" s="202"/>
      <c r="K23" s="202"/>
      <c r="L23" s="202"/>
      <c r="M23" s="83"/>
      <c r="N23" s="202"/>
      <c r="O23" s="202"/>
      <c r="P23" s="202"/>
      <c r="Q23" s="202"/>
      <c r="R23" s="84"/>
      <c r="S23" s="146"/>
      <c r="T23" s="146"/>
    </row>
    <row r="24" spans="1:20" hidden="1" x14ac:dyDescent="0.25">
      <c r="A24" s="85"/>
      <c r="B24" s="267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146"/>
      <c r="T24" s="146"/>
    </row>
    <row r="25" spans="1:20" ht="15.75" hidden="1" thickBot="1" x14ac:dyDescent="0.3">
      <c r="A25" s="352" t="s">
        <v>89</v>
      </c>
      <c r="B25" s="353"/>
      <c r="C25" s="353"/>
      <c r="D25" s="353"/>
      <c r="E25" s="353"/>
      <c r="F25" s="353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146"/>
      <c r="T25" s="146"/>
    </row>
    <row r="26" spans="1:20" ht="31.5" hidden="1" x14ac:dyDescent="0.25">
      <c r="A26" s="86" t="s">
        <v>55</v>
      </c>
      <c r="B26" s="87" t="s">
        <v>56</v>
      </c>
      <c r="C26" s="87" t="s">
        <v>90</v>
      </c>
      <c r="D26" s="87" t="s">
        <v>91</v>
      </c>
      <c r="E26" s="87" t="s">
        <v>92</v>
      </c>
      <c r="F26" s="88" t="s">
        <v>54</v>
      </c>
      <c r="G26" s="65"/>
      <c r="H26" s="65"/>
      <c r="I26" s="65"/>
      <c r="J26" s="65"/>
      <c r="K26" s="204"/>
      <c r="L26" s="65"/>
      <c r="M26" s="65"/>
      <c r="N26" s="65"/>
      <c r="O26" s="65"/>
      <c r="P26" s="65"/>
      <c r="Q26" s="65"/>
      <c r="R26" s="65"/>
      <c r="S26" s="146"/>
      <c r="T26" s="146"/>
    </row>
    <row r="27" spans="1:20" hidden="1" x14ac:dyDescent="0.25">
      <c r="A27" s="145"/>
      <c r="B27" s="140"/>
      <c r="C27" s="140"/>
      <c r="D27" s="140"/>
      <c r="E27" s="140"/>
      <c r="F27" s="89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146"/>
      <c r="T27" s="146"/>
    </row>
    <row r="28" spans="1:20" hidden="1" x14ac:dyDescent="0.25">
      <c r="A28" s="72" t="s">
        <v>61</v>
      </c>
      <c r="B28" s="73" t="s">
        <v>62</v>
      </c>
      <c r="C28" s="73" t="s">
        <v>63</v>
      </c>
      <c r="D28" s="140"/>
      <c r="E28" s="140"/>
      <c r="F28" s="89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146"/>
      <c r="T28" s="146"/>
    </row>
    <row r="29" spans="1:20" hidden="1" x14ac:dyDescent="0.25">
      <c r="A29" s="72" t="s">
        <v>64</v>
      </c>
      <c r="B29" s="73" t="s">
        <v>65</v>
      </c>
      <c r="C29" s="73" t="s">
        <v>66</v>
      </c>
      <c r="D29" s="140"/>
      <c r="E29" s="140"/>
      <c r="F29" s="89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</row>
    <row r="30" spans="1:20" hidden="1" x14ac:dyDescent="0.25">
      <c r="A30" s="72" t="s">
        <v>67</v>
      </c>
      <c r="B30" s="73" t="s">
        <v>68</v>
      </c>
      <c r="C30" s="73" t="s">
        <v>69</v>
      </c>
      <c r="D30" s="140"/>
      <c r="E30" s="140">
        <v>0</v>
      </c>
      <c r="F30" s="89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</row>
    <row r="31" spans="1:20" hidden="1" x14ac:dyDescent="0.25">
      <c r="A31" s="72" t="s">
        <v>70</v>
      </c>
      <c r="B31" s="73" t="s">
        <v>71</v>
      </c>
      <c r="C31" s="73" t="s">
        <v>69</v>
      </c>
      <c r="D31" s="140"/>
      <c r="E31" s="140"/>
      <c r="F31" s="89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</row>
    <row r="32" spans="1:20" hidden="1" x14ac:dyDescent="0.25">
      <c r="A32" s="72" t="s">
        <v>72</v>
      </c>
      <c r="B32" s="73" t="s">
        <v>73</v>
      </c>
      <c r="C32" s="73" t="s">
        <v>66</v>
      </c>
      <c r="D32" s="90"/>
      <c r="E32" s="91">
        <v>0</v>
      </c>
      <c r="F32" s="92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</row>
    <row r="33" spans="1:18" hidden="1" x14ac:dyDescent="0.25">
      <c r="A33" s="72" t="s">
        <v>74</v>
      </c>
      <c r="B33" s="73" t="s">
        <v>75</v>
      </c>
      <c r="C33" s="73" t="s">
        <v>76</v>
      </c>
      <c r="D33" s="140"/>
      <c r="E33" s="140"/>
      <c r="F33" s="89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</row>
    <row r="34" spans="1:18" hidden="1" x14ac:dyDescent="0.25">
      <c r="A34" s="72" t="s">
        <v>77</v>
      </c>
      <c r="B34" s="73" t="s">
        <v>78</v>
      </c>
      <c r="C34" s="73" t="s">
        <v>76</v>
      </c>
      <c r="D34" s="140"/>
      <c r="E34" s="140"/>
      <c r="F34" s="89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</row>
    <row r="35" spans="1:18" hidden="1" x14ac:dyDescent="0.25">
      <c r="A35" s="72" t="s">
        <v>79</v>
      </c>
      <c r="B35" s="73" t="s">
        <v>80</v>
      </c>
      <c r="C35" s="73" t="s">
        <v>76</v>
      </c>
      <c r="D35" s="140"/>
      <c r="E35" s="140"/>
      <c r="F35" s="89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</row>
    <row r="36" spans="1:18" hidden="1" x14ac:dyDescent="0.25">
      <c r="A36" s="72" t="s">
        <v>81</v>
      </c>
      <c r="B36" s="73" t="s">
        <v>82</v>
      </c>
      <c r="C36" s="73" t="s">
        <v>83</v>
      </c>
      <c r="D36" s="140"/>
      <c r="E36" s="140"/>
      <c r="F36" s="89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</row>
    <row r="37" spans="1:18" hidden="1" x14ac:dyDescent="0.25">
      <c r="A37" s="93" t="s">
        <v>84</v>
      </c>
      <c r="B37" s="94" t="s">
        <v>85</v>
      </c>
      <c r="C37" s="73" t="s">
        <v>76</v>
      </c>
      <c r="D37" s="90"/>
      <c r="E37" s="91">
        <v>0</v>
      </c>
      <c r="F37" s="92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</row>
    <row r="38" spans="1:18" ht="15.75" hidden="1" thickBot="1" x14ac:dyDescent="0.3">
      <c r="A38" s="95" t="s">
        <v>86</v>
      </c>
      <c r="B38" s="96" t="s">
        <v>87</v>
      </c>
      <c r="C38" s="97" t="s">
        <v>88</v>
      </c>
      <c r="D38" s="98"/>
      <c r="E38" s="98">
        <v>0</v>
      </c>
      <c r="F38" s="99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</row>
    <row r="39" spans="1:18" hidden="1" x14ac:dyDescent="0.25">
      <c r="A39" s="142"/>
      <c r="B39" s="142"/>
      <c r="C39" s="142"/>
      <c r="D39" s="142"/>
      <c r="E39" s="100"/>
      <c r="F39" s="142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</row>
    <row r="40" spans="1:18" hidden="1" x14ac:dyDescent="0.25">
      <c r="A40" s="142"/>
      <c r="B40" s="142"/>
      <c r="C40" s="142"/>
      <c r="D40" s="142"/>
      <c r="E40" s="100"/>
      <c r="F40" s="142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</row>
    <row r="41" spans="1:18" hidden="1" x14ac:dyDescent="0.25">
      <c r="A41" s="142"/>
      <c r="B41" s="142"/>
      <c r="C41" s="142"/>
      <c r="D41" s="142"/>
      <c r="E41" s="100"/>
      <c r="F41" s="142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</row>
    <row r="42" spans="1:18" hidden="1" x14ac:dyDescent="0.25">
      <c r="A42" s="354" t="s">
        <v>27</v>
      </c>
      <c r="B42" s="355"/>
      <c r="C42" s="101" t="s">
        <v>29</v>
      </c>
      <c r="D42" s="360" t="s">
        <v>126</v>
      </c>
      <c r="E42" s="361"/>
      <c r="F42" s="362" t="s">
        <v>28</v>
      </c>
      <c r="G42" s="101" t="s">
        <v>29</v>
      </c>
      <c r="H42" s="303" t="s">
        <v>133</v>
      </c>
      <c r="I42" s="304"/>
      <c r="J42" s="65"/>
      <c r="K42" s="65"/>
      <c r="L42" s="65"/>
      <c r="M42" s="65"/>
      <c r="N42" s="65"/>
      <c r="O42" s="65"/>
      <c r="P42" s="65"/>
      <c r="Q42" s="65"/>
      <c r="R42" s="65"/>
    </row>
    <row r="43" spans="1:18" hidden="1" x14ac:dyDescent="0.25">
      <c r="A43" s="356"/>
      <c r="B43" s="357"/>
      <c r="C43" s="101" t="s">
        <v>30</v>
      </c>
      <c r="D43" s="360"/>
      <c r="E43" s="361"/>
      <c r="F43" s="363"/>
      <c r="G43" s="101" t="s">
        <v>30</v>
      </c>
      <c r="H43" s="360"/>
      <c r="I43" s="361"/>
      <c r="J43" s="65"/>
      <c r="K43" s="65"/>
      <c r="L43" s="65"/>
      <c r="M43" s="65"/>
      <c r="N43" s="65"/>
      <c r="O43" s="65"/>
      <c r="P43" s="65"/>
      <c r="Q43" s="65"/>
      <c r="R43" s="65"/>
    </row>
    <row r="44" spans="1:18" hidden="1" x14ac:dyDescent="0.25">
      <c r="A44" s="358"/>
      <c r="B44" s="359"/>
      <c r="C44" s="101" t="s">
        <v>31</v>
      </c>
      <c r="D44" s="360" t="s">
        <v>156</v>
      </c>
      <c r="E44" s="361"/>
      <c r="F44" s="364"/>
      <c r="G44" s="101" t="s">
        <v>31</v>
      </c>
      <c r="H44" s="360" t="s">
        <v>156</v>
      </c>
      <c r="I44" s="361"/>
      <c r="J44" s="65"/>
      <c r="K44" s="65"/>
      <c r="L44" s="65"/>
      <c r="M44" s="65"/>
      <c r="N44" s="65"/>
      <c r="O44" s="65"/>
      <c r="P44" s="65"/>
      <c r="Q44" s="65"/>
      <c r="R44" s="65"/>
    </row>
    <row r="45" spans="1:18" hidden="1" x14ac:dyDescent="0.25"/>
    <row r="46" spans="1:18" hidden="1" x14ac:dyDescent="0.25">
      <c r="B46" s="248"/>
    </row>
    <row r="47" spans="1:18" hidden="1" x14ac:dyDescent="0.25"/>
    <row r="48" spans="1:18" hidden="1" x14ac:dyDescent="0.25"/>
    <row r="49" spans="1:18" hidden="1" x14ac:dyDescent="0.25"/>
    <row r="51" spans="1:18" x14ac:dyDescent="0.25">
      <c r="A51" s="55" t="s">
        <v>0</v>
      </c>
      <c r="B51" s="55"/>
      <c r="C51" s="55"/>
      <c r="D51" s="56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</row>
    <row r="52" spans="1:18" x14ac:dyDescent="0.25">
      <c r="A52" s="55" t="s">
        <v>144</v>
      </c>
      <c r="B52" s="55"/>
      <c r="C52" s="54"/>
      <c r="D52" s="54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/>
      <c r="P52" s="61"/>
      <c r="Q52" s="61"/>
      <c r="R52" s="61"/>
    </row>
    <row r="53" spans="1:18" x14ac:dyDescent="0.25">
      <c r="A53" s="59" t="s">
        <v>48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/>
      <c r="P53" s="61"/>
      <c r="Q53" s="61"/>
      <c r="R53" s="61"/>
    </row>
    <row r="54" spans="1:18" x14ac:dyDescent="0.25">
      <c r="A54" s="62"/>
      <c r="B54" s="63"/>
      <c r="C54" s="63"/>
      <c r="D54" s="63"/>
      <c r="E54" s="64"/>
      <c r="F54" s="64"/>
      <c r="G54" s="64"/>
      <c r="H54" s="64"/>
      <c r="I54" s="64"/>
      <c r="J54" s="64"/>
      <c r="K54" s="64"/>
      <c r="L54" s="265"/>
      <c r="M54" s="64"/>
      <c r="N54" s="64"/>
      <c r="O54" s="65"/>
      <c r="P54" s="65"/>
      <c r="Q54" s="65"/>
      <c r="R54" s="65"/>
    </row>
    <row r="55" spans="1:18" x14ac:dyDescent="0.25">
      <c r="A55" s="66" t="s">
        <v>33</v>
      </c>
      <c r="B55" s="67" t="s">
        <v>21</v>
      </c>
      <c r="C55" s="68" t="s">
        <v>34</v>
      </c>
      <c r="D55" s="68">
        <v>3310</v>
      </c>
      <c r="E55" s="69"/>
      <c r="F55" s="70"/>
      <c r="G55" s="70"/>
      <c r="H55" s="70"/>
      <c r="I55" s="70"/>
      <c r="J55" s="70"/>
      <c r="K55" s="64" t="s">
        <v>169</v>
      </c>
      <c r="L55" s="64"/>
      <c r="M55" s="64"/>
      <c r="N55" s="64"/>
      <c r="O55" s="65"/>
      <c r="P55" s="65"/>
      <c r="Q55" s="65"/>
      <c r="R55" s="65"/>
    </row>
    <row r="56" spans="1:18" ht="15.75" thickBot="1" x14ac:dyDescent="0.3">
      <c r="A56" s="141"/>
      <c r="B56" s="142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</row>
    <row r="57" spans="1:18" x14ac:dyDescent="0.25">
      <c r="A57" s="71"/>
      <c r="B57" s="143" t="s">
        <v>2</v>
      </c>
      <c r="C57" s="143"/>
      <c r="D57" s="143"/>
      <c r="E57" s="196"/>
      <c r="F57" s="196" t="s">
        <v>49</v>
      </c>
      <c r="G57" s="196"/>
      <c r="H57" s="196"/>
      <c r="I57" s="196" t="s">
        <v>50</v>
      </c>
      <c r="J57" s="196"/>
      <c r="K57" s="196"/>
      <c r="L57" s="196" t="s">
        <v>51</v>
      </c>
      <c r="M57" s="143"/>
      <c r="N57" s="196"/>
      <c r="O57" s="196" t="s">
        <v>52</v>
      </c>
      <c r="P57" s="196" t="s">
        <v>53</v>
      </c>
      <c r="Q57" s="196"/>
      <c r="R57" s="231"/>
    </row>
    <row r="58" spans="1:18" ht="63" x14ac:dyDescent="0.25">
      <c r="A58" s="145" t="s">
        <v>55</v>
      </c>
      <c r="B58" s="140" t="s">
        <v>56</v>
      </c>
      <c r="C58" s="140" t="s">
        <v>57</v>
      </c>
      <c r="D58" s="140" t="s">
        <v>139</v>
      </c>
      <c r="E58" s="195" t="s">
        <v>140</v>
      </c>
      <c r="F58" s="195" t="s">
        <v>141</v>
      </c>
      <c r="G58" s="195" t="s">
        <v>142</v>
      </c>
      <c r="H58" s="195" t="s">
        <v>143</v>
      </c>
      <c r="I58" s="195" t="s">
        <v>161</v>
      </c>
      <c r="J58" s="195" t="s">
        <v>157</v>
      </c>
      <c r="K58" s="195" t="s">
        <v>154</v>
      </c>
      <c r="L58" s="195" t="s">
        <v>155</v>
      </c>
      <c r="M58" s="140" t="s">
        <v>153</v>
      </c>
      <c r="N58" s="195" t="s">
        <v>159</v>
      </c>
      <c r="O58" s="195" t="s">
        <v>160</v>
      </c>
      <c r="P58" s="195" t="s">
        <v>58</v>
      </c>
      <c r="Q58" s="195" t="s">
        <v>59</v>
      </c>
      <c r="R58" s="144" t="s">
        <v>60</v>
      </c>
    </row>
    <row r="59" spans="1:18" x14ac:dyDescent="0.25">
      <c r="A59" s="145"/>
      <c r="B59" s="140"/>
      <c r="C59" s="140"/>
      <c r="D59" s="140"/>
      <c r="E59" s="271"/>
      <c r="F59" s="195"/>
      <c r="G59" s="195"/>
      <c r="H59" s="195"/>
      <c r="I59" s="195"/>
      <c r="J59" s="195"/>
      <c r="K59" s="195"/>
      <c r="L59" s="195"/>
      <c r="M59" s="140"/>
      <c r="N59" s="195"/>
      <c r="O59" s="195"/>
      <c r="P59" s="195"/>
      <c r="Q59" s="195"/>
      <c r="R59" s="144"/>
    </row>
    <row r="60" spans="1:18" x14ac:dyDescent="0.25">
      <c r="A60" s="72" t="s">
        <v>61</v>
      </c>
      <c r="B60" s="73" t="s">
        <v>62</v>
      </c>
      <c r="C60" s="73" t="s">
        <v>63</v>
      </c>
      <c r="D60" s="195">
        <v>3305</v>
      </c>
      <c r="E60" s="290">
        <f>E11</f>
        <v>164166.69519999999</v>
      </c>
      <c r="F60" s="197">
        <f>E60/D60</f>
        <v>49.672222450832066</v>
      </c>
      <c r="G60" s="198">
        <v>8000</v>
      </c>
      <c r="H60" s="198">
        <f>Aneksi.2!E84</f>
        <v>199100</v>
      </c>
      <c r="I60" s="75">
        <f>H60/G60</f>
        <v>24.887499999999999</v>
      </c>
      <c r="J60" s="75">
        <f>3500+2500+2000</f>
        <v>8000</v>
      </c>
      <c r="K60" s="199">
        <f>Aneksi.2!G84</f>
        <v>493200.39600000001</v>
      </c>
      <c r="L60" s="75">
        <f>K60/G60</f>
        <v>61.650049500000002</v>
      </c>
      <c r="M60" s="378">
        <v>8812</v>
      </c>
      <c r="N60" s="203">
        <f>Aneksi.2!H84</f>
        <v>459944.84399999998</v>
      </c>
      <c r="O60" s="75">
        <f>N60/M60</f>
        <v>52.195284157966405</v>
      </c>
      <c r="P60" s="280">
        <f>O60-F60</f>
        <v>2.5230617071343389</v>
      </c>
      <c r="Q60" s="75">
        <f>O60-I60</f>
        <v>27.307784157966406</v>
      </c>
      <c r="R60" s="232">
        <f>O60-L60</f>
        <v>-9.4547653420335962</v>
      </c>
    </row>
    <row r="61" spans="1:18" x14ac:dyDescent="0.25">
      <c r="A61" s="72" t="s">
        <v>64</v>
      </c>
      <c r="B61" s="73" t="s">
        <v>65</v>
      </c>
      <c r="C61" s="73" t="s">
        <v>66</v>
      </c>
      <c r="D61" s="195"/>
      <c r="E61" s="275"/>
      <c r="F61" s="75"/>
      <c r="G61" s="75"/>
      <c r="H61" s="75"/>
      <c r="I61" s="75"/>
      <c r="J61" s="75"/>
      <c r="K61" s="75"/>
      <c r="L61" s="75"/>
      <c r="M61" s="74"/>
      <c r="N61" s="203"/>
      <c r="O61" s="75"/>
      <c r="P61" s="75"/>
      <c r="Q61" s="75"/>
      <c r="R61" s="232"/>
    </row>
    <row r="62" spans="1:18" x14ac:dyDescent="0.25">
      <c r="A62" s="72" t="s">
        <v>67</v>
      </c>
      <c r="B62" s="73" t="s">
        <v>68</v>
      </c>
      <c r="C62" s="73" t="s">
        <v>69</v>
      </c>
      <c r="D62" s="195"/>
      <c r="E62" s="275"/>
      <c r="F62" s="75"/>
      <c r="G62" s="75"/>
      <c r="H62" s="75"/>
      <c r="I62" s="75"/>
      <c r="J62" s="75"/>
      <c r="K62" s="75"/>
      <c r="L62" s="75"/>
      <c r="M62" s="74"/>
      <c r="N62" s="203"/>
      <c r="O62" s="75"/>
      <c r="P62" s="75"/>
      <c r="Q62" s="75"/>
      <c r="R62" s="232"/>
    </row>
    <row r="63" spans="1:18" x14ac:dyDescent="0.25">
      <c r="A63" s="72" t="s">
        <v>70</v>
      </c>
      <c r="B63" s="73" t="s">
        <v>71</v>
      </c>
      <c r="C63" s="73" t="s">
        <v>69</v>
      </c>
      <c r="D63" s="195">
        <v>1</v>
      </c>
      <c r="E63" s="291">
        <v>1599.155</v>
      </c>
      <c r="F63" s="75"/>
      <c r="G63" s="75"/>
      <c r="H63" s="75"/>
      <c r="I63" s="75"/>
      <c r="J63" s="75"/>
      <c r="K63" s="198"/>
      <c r="L63" s="198"/>
      <c r="M63" s="269"/>
      <c r="N63" s="203"/>
      <c r="O63" s="75"/>
      <c r="P63" s="75"/>
      <c r="Q63" s="75"/>
      <c r="R63" s="232"/>
    </row>
    <row r="64" spans="1:18" x14ac:dyDescent="0.25">
      <c r="A64" s="72" t="s">
        <v>72</v>
      </c>
      <c r="B64" s="73" t="s">
        <v>73</v>
      </c>
      <c r="C64" s="73" t="s">
        <v>66</v>
      </c>
      <c r="D64" s="195">
        <v>1</v>
      </c>
      <c r="E64" s="292">
        <v>18136.754000000001</v>
      </c>
      <c r="F64" s="75"/>
      <c r="G64" s="75"/>
      <c r="H64" s="75"/>
      <c r="I64" s="75"/>
      <c r="J64" s="75">
        <v>1</v>
      </c>
      <c r="K64" s="198">
        <v>4400</v>
      </c>
      <c r="L64" s="198">
        <v>4400</v>
      </c>
      <c r="M64" s="269">
        <v>4345.3580000000002</v>
      </c>
      <c r="N64" s="203"/>
      <c r="O64" s="75"/>
      <c r="P64" s="75"/>
      <c r="Q64" s="75"/>
      <c r="R64" s="232"/>
    </row>
    <row r="65" spans="1:18" x14ac:dyDescent="0.25">
      <c r="A65" s="72" t="s">
        <v>74</v>
      </c>
      <c r="B65" s="73" t="s">
        <v>75</v>
      </c>
      <c r="C65" s="73" t="s">
        <v>76</v>
      </c>
      <c r="D65" s="195">
        <v>1</v>
      </c>
      <c r="E65" s="291">
        <v>2402.2800000000002</v>
      </c>
      <c r="F65" s="75"/>
      <c r="G65" s="200">
        <v>1</v>
      </c>
      <c r="H65" s="198">
        <v>660</v>
      </c>
      <c r="I65" s="75"/>
      <c r="J65" s="75">
        <v>1</v>
      </c>
      <c r="K65" s="198">
        <v>660</v>
      </c>
      <c r="L65" s="198">
        <v>660</v>
      </c>
      <c r="M65" s="268">
        <v>520.08000000000004</v>
      </c>
      <c r="N65" s="203"/>
      <c r="O65" s="75"/>
      <c r="P65" s="75"/>
      <c r="Q65" s="75"/>
      <c r="R65" s="232"/>
    </row>
    <row r="66" spans="1:18" x14ac:dyDescent="0.25">
      <c r="A66" s="72" t="s">
        <v>77</v>
      </c>
      <c r="B66" s="73" t="s">
        <v>78</v>
      </c>
      <c r="C66" s="73" t="s">
        <v>76</v>
      </c>
      <c r="D66" s="195"/>
      <c r="E66" s="292"/>
      <c r="F66" s="75"/>
      <c r="G66" s="200"/>
      <c r="H66" s="198"/>
      <c r="I66" s="75"/>
      <c r="J66" s="75"/>
      <c r="K66" s="198"/>
      <c r="L66" s="198"/>
      <c r="M66" s="269"/>
      <c r="N66" s="203"/>
      <c r="O66" s="75"/>
      <c r="P66" s="75"/>
      <c r="Q66" s="75"/>
      <c r="R66" s="232"/>
    </row>
    <row r="67" spans="1:18" x14ac:dyDescent="0.25">
      <c r="A67" s="72" t="s">
        <v>79</v>
      </c>
      <c r="B67" s="73" t="s">
        <v>80</v>
      </c>
      <c r="C67" s="73" t="s">
        <v>76</v>
      </c>
      <c r="D67" s="195"/>
      <c r="E67" s="291"/>
      <c r="F67" s="75"/>
      <c r="G67" s="200"/>
      <c r="H67" s="198"/>
      <c r="I67" s="75"/>
      <c r="J67" s="75"/>
      <c r="K67" s="198"/>
      <c r="L67" s="198"/>
      <c r="M67" s="269"/>
      <c r="N67" s="203"/>
      <c r="O67" s="75"/>
      <c r="P67" s="75"/>
      <c r="Q67" s="75"/>
      <c r="R67" s="232"/>
    </row>
    <row r="68" spans="1:18" x14ac:dyDescent="0.25">
      <c r="A68" s="72" t="s">
        <v>81</v>
      </c>
      <c r="B68" s="73" t="s">
        <v>82</v>
      </c>
      <c r="C68" s="73" t="s">
        <v>83</v>
      </c>
      <c r="D68" s="195"/>
      <c r="E68" s="292"/>
      <c r="F68" s="75"/>
      <c r="G68" s="200"/>
      <c r="H68" s="198"/>
      <c r="I68" s="75"/>
      <c r="J68" s="75"/>
      <c r="K68" s="198"/>
      <c r="L68" s="198"/>
      <c r="M68" s="269"/>
      <c r="N68" s="203"/>
      <c r="O68" s="75"/>
      <c r="P68" s="75"/>
      <c r="Q68" s="75"/>
      <c r="R68" s="232"/>
    </row>
    <row r="69" spans="1:18" x14ac:dyDescent="0.25">
      <c r="A69" s="72" t="s">
        <v>84</v>
      </c>
      <c r="B69" s="73" t="s">
        <v>85</v>
      </c>
      <c r="C69" s="73" t="s">
        <v>76</v>
      </c>
      <c r="D69" s="195">
        <v>1</v>
      </c>
      <c r="E69" s="291">
        <v>1638</v>
      </c>
      <c r="F69" s="75"/>
      <c r="G69" s="200"/>
      <c r="H69" s="198"/>
      <c r="I69" s="75"/>
      <c r="J69" s="75"/>
      <c r="K69" s="198"/>
      <c r="L69" s="198"/>
      <c r="M69" s="269"/>
      <c r="N69" s="199"/>
      <c r="O69" s="75"/>
      <c r="P69" s="75"/>
      <c r="Q69" s="75"/>
      <c r="R69" s="232"/>
    </row>
    <row r="70" spans="1:18" x14ac:dyDescent="0.25">
      <c r="A70" s="72" t="s">
        <v>86</v>
      </c>
      <c r="B70" s="73" t="s">
        <v>87</v>
      </c>
      <c r="C70" s="73" t="s">
        <v>88</v>
      </c>
      <c r="D70" s="76"/>
      <c r="E70" s="275"/>
      <c r="F70" s="201"/>
      <c r="G70" s="201"/>
      <c r="H70" s="230"/>
      <c r="I70" s="201"/>
      <c r="J70" s="201"/>
      <c r="K70" s="201"/>
      <c r="L70" s="201"/>
      <c r="M70" s="76"/>
      <c r="N70" s="201"/>
      <c r="O70" s="201"/>
      <c r="P70" s="201"/>
      <c r="Q70" s="201"/>
      <c r="R70" s="77"/>
    </row>
    <row r="71" spans="1:18" x14ac:dyDescent="0.25">
      <c r="A71" s="78"/>
      <c r="B71" s="68"/>
      <c r="C71" s="79"/>
      <c r="D71" s="76"/>
      <c r="E71" s="201"/>
      <c r="F71" s="201"/>
      <c r="G71" s="201"/>
      <c r="H71" s="230"/>
      <c r="I71" s="201"/>
      <c r="J71" s="201"/>
      <c r="K71" s="201"/>
      <c r="L71" s="201"/>
      <c r="M71" s="76"/>
      <c r="N71" s="201"/>
      <c r="O71" s="201"/>
      <c r="P71" s="201"/>
      <c r="Q71" s="201"/>
      <c r="R71" s="77"/>
    </row>
    <row r="72" spans="1:18" ht="15.75" thickBot="1" x14ac:dyDescent="0.3">
      <c r="A72" s="80"/>
      <c r="B72" s="81"/>
      <c r="C72" s="82"/>
      <c r="D72" s="83"/>
      <c r="E72" s="202"/>
      <c r="F72" s="202"/>
      <c r="G72" s="202"/>
      <c r="H72" s="202"/>
      <c r="I72" s="202"/>
      <c r="J72" s="202"/>
      <c r="K72" s="202"/>
      <c r="L72" s="202"/>
      <c r="M72" s="83"/>
      <c r="N72" s="202"/>
      <c r="O72" s="202"/>
      <c r="P72" s="202"/>
      <c r="Q72" s="202"/>
      <c r="R72" s="84"/>
    </row>
    <row r="73" spans="1:18" x14ac:dyDescent="0.25">
      <c r="A73" s="85"/>
      <c r="B73" s="287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</row>
    <row r="74" spans="1:18" ht="15.75" thickBot="1" x14ac:dyDescent="0.3">
      <c r="A74" s="352" t="s">
        <v>89</v>
      </c>
      <c r="B74" s="353"/>
      <c r="C74" s="353"/>
      <c r="D74" s="353"/>
      <c r="E74" s="353"/>
      <c r="F74" s="353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</row>
    <row r="75" spans="1:18" ht="31.5" x14ac:dyDescent="0.25">
      <c r="A75" s="86" t="s">
        <v>55</v>
      </c>
      <c r="B75" s="87" t="s">
        <v>56</v>
      </c>
      <c r="C75" s="87" t="s">
        <v>90</v>
      </c>
      <c r="D75" s="87" t="s">
        <v>91</v>
      </c>
      <c r="E75" s="87" t="s">
        <v>92</v>
      </c>
      <c r="F75" s="88" t="s">
        <v>54</v>
      </c>
      <c r="G75" s="65"/>
      <c r="H75" s="65"/>
      <c r="I75" s="65"/>
      <c r="J75" s="65"/>
      <c r="K75" s="204"/>
      <c r="L75" s="65"/>
      <c r="M75" s="65"/>
      <c r="N75" s="65"/>
      <c r="O75" s="65"/>
      <c r="P75" s="65"/>
      <c r="Q75" s="65"/>
      <c r="R75" s="65"/>
    </row>
    <row r="76" spans="1:18" x14ac:dyDescent="0.25">
      <c r="A76" s="145"/>
      <c r="B76" s="140"/>
      <c r="C76" s="140"/>
      <c r="D76" s="140"/>
      <c r="E76" s="140"/>
      <c r="F76" s="89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</row>
    <row r="77" spans="1:18" x14ac:dyDescent="0.25">
      <c r="A77" s="72" t="s">
        <v>61</v>
      </c>
      <c r="B77" s="73" t="s">
        <v>62</v>
      </c>
      <c r="C77" s="73" t="s">
        <v>63</v>
      </c>
      <c r="D77" s="140"/>
      <c r="E77" s="140"/>
      <c r="F77" s="89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</row>
    <row r="78" spans="1:18" x14ac:dyDescent="0.25">
      <c r="A78" s="72" t="s">
        <v>64</v>
      </c>
      <c r="B78" s="73" t="s">
        <v>65</v>
      </c>
      <c r="C78" s="73" t="s">
        <v>66</v>
      </c>
      <c r="D78" s="140"/>
      <c r="E78" s="140"/>
      <c r="F78" s="89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</row>
    <row r="79" spans="1:18" x14ac:dyDescent="0.25">
      <c r="A79" s="72" t="s">
        <v>67</v>
      </c>
      <c r="B79" s="73" t="s">
        <v>68</v>
      </c>
      <c r="C79" s="73" t="s">
        <v>69</v>
      </c>
      <c r="D79" s="140"/>
      <c r="E79" s="140">
        <v>0</v>
      </c>
      <c r="F79" s="89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</row>
    <row r="80" spans="1:18" x14ac:dyDescent="0.25">
      <c r="A80" s="72" t="s">
        <v>70</v>
      </c>
      <c r="B80" s="73" t="s">
        <v>71</v>
      </c>
      <c r="C80" s="73" t="s">
        <v>69</v>
      </c>
      <c r="D80" s="140"/>
      <c r="E80" s="140"/>
      <c r="F80" s="89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</row>
    <row r="81" spans="1:18" x14ac:dyDescent="0.25">
      <c r="A81" s="72" t="s">
        <v>72</v>
      </c>
      <c r="B81" s="73" t="s">
        <v>73</v>
      </c>
      <c r="C81" s="73" t="s">
        <v>66</v>
      </c>
      <c r="D81" s="90"/>
      <c r="E81" s="91">
        <v>0</v>
      </c>
      <c r="F81" s="92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</row>
    <row r="82" spans="1:18" x14ac:dyDescent="0.25">
      <c r="A82" s="72" t="s">
        <v>74</v>
      </c>
      <c r="B82" s="73" t="s">
        <v>75</v>
      </c>
      <c r="C82" s="73" t="s">
        <v>76</v>
      </c>
      <c r="D82" s="140"/>
      <c r="E82" s="140"/>
      <c r="F82" s="89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</row>
    <row r="83" spans="1:18" x14ac:dyDescent="0.25">
      <c r="A83" s="72" t="s">
        <v>77</v>
      </c>
      <c r="B83" s="73" t="s">
        <v>78</v>
      </c>
      <c r="C83" s="73" t="s">
        <v>76</v>
      </c>
      <c r="D83" s="140"/>
      <c r="E83" s="140"/>
      <c r="F83" s="89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</row>
    <row r="84" spans="1:18" x14ac:dyDescent="0.25">
      <c r="A84" s="72" t="s">
        <v>79</v>
      </c>
      <c r="B84" s="73" t="s">
        <v>80</v>
      </c>
      <c r="C84" s="73" t="s">
        <v>76</v>
      </c>
      <c r="D84" s="140"/>
      <c r="E84" s="140"/>
      <c r="F84" s="89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</row>
    <row r="85" spans="1:18" x14ac:dyDescent="0.25">
      <c r="A85" s="72" t="s">
        <v>81</v>
      </c>
      <c r="B85" s="73" t="s">
        <v>82</v>
      </c>
      <c r="C85" s="73" t="s">
        <v>83</v>
      </c>
      <c r="D85" s="140"/>
      <c r="E85" s="140"/>
      <c r="F85" s="89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</row>
    <row r="86" spans="1:18" x14ac:dyDescent="0.25">
      <c r="A86" s="93" t="s">
        <v>84</v>
      </c>
      <c r="B86" s="94" t="s">
        <v>85</v>
      </c>
      <c r="C86" s="73" t="s">
        <v>76</v>
      </c>
      <c r="D86" s="90"/>
      <c r="E86" s="91">
        <v>0</v>
      </c>
      <c r="F86" s="92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</row>
    <row r="87" spans="1:18" ht="15.75" thickBot="1" x14ac:dyDescent="0.3">
      <c r="A87" s="95" t="s">
        <v>86</v>
      </c>
      <c r="B87" s="96" t="s">
        <v>87</v>
      </c>
      <c r="C87" s="97" t="s">
        <v>88</v>
      </c>
      <c r="D87" s="98"/>
      <c r="E87" s="98">
        <v>0</v>
      </c>
      <c r="F87" s="99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</row>
    <row r="88" spans="1:18" x14ac:dyDescent="0.25">
      <c r="A88" s="142"/>
      <c r="B88" s="142"/>
      <c r="C88" s="142"/>
      <c r="D88" s="142"/>
      <c r="E88" s="100"/>
      <c r="F88" s="142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1:18" x14ac:dyDescent="0.25">
      <c r="A89" s="142"/>
      <c r="B89" s="142"/>
      <c r="C89" s="142"/>
      <c r="D89" s="142"/>
      <c r="E89" s="100"/>
      <c r="F89" s="142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1:18" x14ac:dyDescent="0.25">
      <c r="A90" s="142"/>
      <c r="B90" s="142"/>
      <c r="C90" s="142"/>
      <c r="D90" s="142"/>
      <c r="E90" s="100"/>
      <c r="F90" s="142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</row>
    <row r="91" spans="1:18" x14ac:dyDescent="0.25">
      <c r="A91" s="354" t="s">
        <v>27</v>
      </c>
      <c r="B91" s="355"/>
      <c r="C91" s="101" t="s">
        <v>29</v>
      </c>
      <c r="D91" s="360" t="s">
        <v>126</v>
      </c>
      <c r="E91" s="361"/>
      <c r="F91" s="362" t="s">
        <v>28</v>
      </c>
      <c r="G91" s="101" t="s">
        <v>29</v>
      </c>
      <c r="H91" s="303" t="s">
        <v>133</v>
      </c>
      <c r="I91" s="304"/>
      <c r="J91" s="65"/>
      <c r="K91" s="65"/>
      <c r="L91" s="65"/>
      <c r="M91" s="65"/>
      <c r="N91" s="65"/>
      <c r="O91" s="65"/>
      <c r="P91" s="65"/>
      <c r="Q91" s="65"/>
      <c r="R91" s="65"/>
    </row>
    <row r="92" spans="1:18" x14ac:dyDescent="0.25">
      <c r="A92" s="356"/>
      <c r="B92" s="357"/>
      <c r="C92" s="101" t="s">
        <v>30</v>
      </c>
      <c r="D92" s="360"/>
      <c r="E92" s="361"/>
      <c r="F92" s="363"/>
      <c r="G92" s="101" t="s">
        <v>30</v>
      </c>
      <c r="H92" s="360"/>
      <c r="I92" s="361"/>
      <c r="J92" s="65"/>
      <c r="K92" s="65"/>
      <c r="L92" s="65"/>
      <c r="M92" s="65"/>
      <c r="N92" s="65"/>
      <c r="O92" s="65"/>
      <c r="P92" s="65"/>
      <c r="Q92" s="65"/>
      <c r="R92" s="65"/>
    </row>
    <row r="93" spans="1:18" x14ac:dyDescent="0.25">
      <c r="A93" s="358"/>
      <c r="B93" s="359"/>
      <c r="C93" s="101" t="s">
        <v>31</v>
      </c>
      <c r="D93" s="360" t="s">
        <v>170</v>
      </c>
      <c r="E93" s="361"/>
      <c r="F93" s="364"/>
      <c r="G93" s="101" t="s">
        <v>31</v>
      </c>
      <c r="H93" s="360" t="s">
        <v>170</v>
      </c>
      <c r="I93" s="361"/>
      <c r="J93" s="65"/>
      <c r="K93" s="65"/>
      <c r="L93" s="65"/>
      <c r="M93" s="65"/>
      <c r="N93" s="65"/>
      <c r="O93" s="65"/>
      <c r="P93" s="65"/>
      <c r="Q93" s="65"/>
      <c r="R93" s="65"/>
    </row>
    <row r="95" spans="1:18" x14ac:dyDescent="0.25">
      <c r="B95" s="248"/>
    </row>
  </sheetData>
  <mergeCells count="18">
    <mergeCell ref="A25:F25"/>
    <mergeCell ref="A42:B44"/>
    <mergeCell ref="D42:E42"/>
    <mergeCell ref="F42:F44"/>
    <mergeCell ref="H42:I42"/>
    <mergeCell ref="D43:E43"/>
    <mergeCell ref="H43:I43"/>
    <mergeCell ref="D44:E44"/>
    <mergeCell ref="H44:I44"/>
    <mergeCell ref="A74:F74"/>
    <mergeCell ref="A91:B93"/>
    <mergeCell ref="D91:E91"/>
    <mergeCell ref="F91:F93"/>
    <mergeCell ref="H91:I91"/>
    <mergeCell ref="D92:E92"/>
    <mergeCell ref="H92:I92"/>
    <mergeCell ref="D93:E93"/>
    <mergeCell ref="H93:I93"/>
  </mergeCells>
  <pageMargins left="0.25" right="0.25" top="0.75" bottom="0.75" header="0.3" footer="0.3"/>
  <pageSetup paperSize="9" scale="68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opLeftCell="A39" workbookViewId="0">
      <selection activeCell="J43" sqref="J43"/>
    </sheetView>
  </sheetViews>
  <sheetFormatPr defaultRowHeight="15" x14ac:dyDescent="0.25"/>
  <cols>
    <col min="1" max="1" width="4.28515625" customWidth="1"/>
    <col min="2" max="2" width="18.7109375" customWidth="1"/>
    <col min="3" max="3" width="6.7109375" customWidth="1"/>
    <col min="4" max="4" width="9.140625" style="249"/>
    <col min="5" max="5" width="9.5703125" customWidth="1"/>
    <col min="6" max="6" width="6.85546875" customWidth="1"/>
    <col min="7" max="7" width="13.28515625" customWidth="1"/>
    <col min="8" max="8" width="24" customWidth="1"/>
    <col min="9" max="9" width="12" customWidth="1"/>
    <col min="10" max="10" width="14.28515625" customWidth="1"/>
    <col min="11" max="11" width="42.7109375" customWidth="1"/>
    <col min="12" max="12" width="20.7109375" customWidth="1"/>
    <col min="13" max="13" width="13.28515625" customWidth="1"/>
    <col min="18" max="18" width="31.28515625" customWidth="1"/>
  </cols>
  <sheetData>
    <row r="1" spans="1:18" hidden="1" x14ac:dyDescent="0.25"/>
    <row r="2" spans="1:18" hidden="1" x14ac:dyDescent="0.25"/>
    <row r="3" spans="1:18" hidden="1" x14ac:dyDescent="0.25">
      <c r="A3" s="147"/>
      <c r="B3" s="147"/>
      <c r="C3" s="147"/>
      <c r="D3" s="253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</row>
    <row r="4" spans="1:18" hidden="1" x14ac:dyDescent="0.25">
      <c r="A4" s="102" t="s">
        <v>0</v>
      </c>
      <c r="B4" s="102"/>
      <c r="C4" s="103"/>
      <c r="D4" s="254"/>
      <c r="E4" s="103"/>
      <c r="F4" s="103"/>
      <c r="G4" s="103"/>
      <c r="H4" s="103"/>
      <c r="N4" s="147"/>
      <c r="O4" s="147"/>
      <c r="P4" s="147"/>
      <c r="Q4" s="147"/>
      <c r="R4" s="147"/>
    </row>
    <row r="5" spans="1:18" hidden="1" x14ac:dyDescent="0.25">
      <c r="A5" s="104" t="s">
        <v>144</v>
      </c>
      <c r="I5" s="106"/>
      <c r="J5" s="105"/>
      <c r="K5" s="105"/>
      <c r="L5" s="106"/>
      <c r="M5" s="105"/>
      <c r="N5" s="147"/>
      <c r="O5" s="147"/>
      <c r="P5" s="147"/>
      <c r="Q5" s="147"/>
      <c r="R5" s="147"/>
    </row>
    <row r="6" spans="1:18" ht="15.75" hidden="1" thickBot="1" x14ac:dyDescent="0.3">
      <c r="A6" s="148" t="s">
        <v>146</v>
      </c>
      <c r="B6" s="148"/>
      <c r="C6" s="148"/>
      <c r="D6" s="255"/>
      <c r="E6" s="148"/>
      <c r="F6" s="148"/>
      <c r="G6" s="148"/>
      <c r="H6" s="105"/>
      <c r="J6" s="170" t="s">
        <v>134</v>
      </c>
      <c r="K6" s="102"/>
      <c r="L6" s="102"/>
      <c r="M6" s="103"/>
      <c r="N6" s="147"/>
      <c r="O6" s="147"/>
      <c r="P6" s="147"/>
      <c r="Q6" s="147"/>
      <c r="R6" s="147"/>
    </row>
    <row r="7" spans="1:18" hidden="1" x14ac:dyDescent="0.25">
      <c r="A7" s="107"/>
      <c r="B7" s="108" t="s">
        <v>93</v>
      </c>
      <c r="C7" s="108"/>
      <c r="D7" s="256"/>
      <c r="E7" s="365" t="s">
        <v>145</v>
      </c>
      <c r="F7" s="366"/>
      <c r="G7" s="367"/>
      <c r="H7" s="365" t="s">
        <v>148</v>
      </c>
      <c r="I7" s="366"/>
      <c r="J7" s="367"/>
      <c r="K7" s="365" t="s">
        <v>147</v>
      </c>
      <c r="L7" s="366"/>
      <c r="M7" s="367"/>
      <c r="N7" s="147"/>
      <c r="O7" s="147"/>
      <c r="P7" s="147"/>
      <c r="Q7" s="147"/>
      <c r="R7" s="147"/>
    </row>
    <row r="8" spans="1:18" ht="27" hidden="1" thickBot="1" x14ac:dyDescent="0.3">
      <c r="A8" s="109" t="s">
        <v>94</v>
      </c>
      <c r="B8" s="174" t="s">
        <v>15</v>
      </c>
      <c r="C8" s="175" t="s">
        <v>95</v>
      </c>
      <c r="D8" s="176" t="s">
        <v>96</v>
      </c>
      <c r="E8" s="177" t="s">
        <v>15</v>
      </c>
      <c r="F8" s="175" t="s">
        <v>95</v>
      </c>
      <c r="G8" s="176" t="s">
        <v>96</v>
      </c>
      <c r="H8" s="164" t="s">
        <v>15</v>
      </c>
      <c r="I8" s="110" t="s">
        <v>95</v>
      </c>
      <c r="J8" s="111" t="s">
        <v>96</v>
      </c>
      <c r="K8" s="177" t="s">
        <v>15</v>
      </c>
      <c r="L8" s="175" t="s">
        <v>95</v>
      </c>
      <c r="M8" s="176" t="s">
        <v>96</v>
      </c>
      <c r="N8" s="147"/>
      <c r="O8" s="147"/>
      <c r="P8" s="147"/>
      <c r="Q8" s="147"/>
      <c r="R8" s="147"/>
    </row>
    <row r="9" spans="1:18" hidden="1" x14ac:dyDescent="0.25">
      <c r="A9" s="149"/>
      <c r="B9" s="112"/>
      <c r="C9" s="113"/>
      <c r="D9" s="257"/>
      <c r="E9" s="182"/>
      <c r="F9" s="113"/>
      <c r="G9" s="183"/>
      <c r="H9" s="171"/>
      <c r="I9" s="187"/>
      <c r="J9" s="183"/>
      <c r="K9" s="194"/>
      <c r="L9" s="113"/>
      <c r="M9" s="183"/>
      <c r="N9" s="147"/>
      <c r="O9" s="147"/>
      <c r="P9" s="147"/>
      <c r="Q9" s="147"/>
      <c r="R9" s="147"/>
    </row>
    <row r="10" spans="1:18" hidden="1" x14ac:dyDescent="0.25">
      <c r="A10" s="150">
        <v>1</v>
      </c>
      <c r="B10" s="157" t="s">
        <v>97</v>
      </c>
      <c r="C10" s="114"/>
      <c r="D10" s="180">
        <f>D11+D12+D13+D14+D15+D16</f>
        <v>0</v>
      </c>
      <c r="E10" s="165" t="s">
        <v>84</v>
      </c>
      <c r="F10" s="114"/>
      <c r="G10" s="115">
        <f>G11+G12</f>
        <v>0</v>
      </c>
      <c r="H10" s="157" t="s">
        <v>97</v>
      </c>
      <c r="I10" s="188"/>
      <c r="J10" s="115">
        <f>J11+J12</f>
        <v>0</v>
      </c>
      <c r="K10" s="157" t="s">
        <v>97</v>
      </c>
      <c r="L10" s="188"/>
      <c r="M10" s="115">
        <f>M11+M12</f>
        <v>0</v>
      </c>
      <c r="N10" s="147"/>
      <c r="O10" s="147"/>
      <c r="P10" s="147"/>
      <c r="Q10" s="147"/>
      <c r="R10" s="147"/>
    </row>
    <row r="11" spans="1:18" hidden="1" x14ac:dyDescent="0.25">
      <c r="A11" s="150"/>
      <c r="B11" s="158"/>
      <c r="C11" s="116"/>
      <c r="D11" s="258"/>
      <c r="E11" s="166"/>
      <c r="F11" s="116"/>
      <c r="G11" s="160"/>
      <c r="H11" s="158"/>
      <c r="I11" s="116"/>
      <c r="J11" s="160"/>
      <c r="K11" s="158"/>
      <c r="L11" s="116"/>
      <c r="M11" s="160"/>
      <c r="N11" s="147"/>
      <c r="O11" s="147"/>
      <c r="P11" s="147"/>
      <c r="Q11" s="147"/>
      <c r="R11" s="147"/>
    </row>
    <row r="12" spans="1:18" hidden="1" x14ac:dyDescent="0.25">
      <c r="A12" s="150"/>
      <c r="B12" s="158"/>
      <c r="C12" s="116"/>
      <c r="D12" s="258"/>
      <c r="E12" s="166"/>
      <c r="F12" s="116"/>
      <c r="G12" s="160"/>
      <c r="H12" s="158"/>
      <c r="I12" s="116"/>
      <c r="J12" s="160"/>
      <c r="K12" s="158"/>
      <c r="L12" s="116"/>
      <c r="M12" s="160"/>
      <c r="N12" s="147"/>
      <c r="O12" s="147"/>
      <c r="P12" s="147"/>
      <c r="Q12" s="147"/>
      <c r="R12" s="147"/>
    </row>
    <row r="13" spans="1:18" hidden="1" x14ac:dyDescent="0.25">
      <c r="A13" s="150"/>
      <c r="B13" s="158"/>
      <c r="C13" s="116"/>
      <c r="D13" s="258"/>
      <c r="E13" s="166"/>
      <c r="F13" s="116"/>
      <c r="G13" s="160"/>
      <c r="H13" s="166"/>
      <c r="I13" s="116"/>
      <c r="J13" s="160"/>
      <c r="K13" s="166"/>
      <c r="L13" s="116"/>
      <c r="M13" s="160"/>
      <c r="N13" s="147"/>
      <c r="O13" s="147"/>
      <c r="P13" s="147"/>
      <c r="Q13" s="147"/>
      <c r="R13" s="147"/>
    </row>
    <row r="14" spans="1:18" hidden="1" x14ac:dyDescent="0.25">
      <c r="A14" s="150"/>
      <c r="B14" s="158"/>
      <c r="C14" s="116"/>
      <c r="D14" s="258"/>
      <c r="E14" s="166"/>
      <c r="F14" s="116"/>
      <c r="G14" s="160"/>
      <c r="H14" s="166"/>
      <c r="I14" s="116"/>
      <c r="J14" s="160"/>
      <c r="K14" s="166"/>
      <c r="L14" s="116"/>
      <c r="M14" s="160"/>
      <c r="N14" s="147"/>
      <c r="O14" s="147"/>
      <c r="P14" s="147"/>
      <c r="Q14" s="147"/>
      <c r="R14" s="147"/>
    </row>
    <row r="15" spans="1:18" hidden="1" x14ac:dyDescent="0.25">
      <c r="A15" s="150"/>
      <c r="B15" s="158"/>
      <c r="C15" s="116"/>
      <c r="D15" s="258"/>
      <c r="E15" s="166"/>
      <c r="F15" s="116"/>
      <c r="G15" s="160"/>
      <c r="H15" s="166"/>
      <c r="I15" s="116"/>
      <c r="J15" s="160"/>
      <c r="K15" s="166"/>
      <c r="L15" s="116"/>
      <c r="M15" s="160"/>
      <c r="N15" s="147"/>
      <c r="O15" s="147"/>
      <c r="P15" s="147"/>
      <c r="Q15" s="147"/>
      <c r="R15" s="147"/>
    </row>
    <row r="16" spans="1:18" hidden="1" x14ac:dyDescent="0.25">
      <c r="A16" s="150"/>
      <c r="B16" s="158"/>
      <c r="C16" s="116"/>
      <c r="D16" s="258"/>
      <c r="E16" s="166"/>
      <c r="F16" s="116"/>
      <c r="G16" s="160"/>
      <c r="H16" s="166"/>
      <c r="I16" s="116"/>
      <c r="J16" s="160"/>
      <c r="K16" s="166"/>
      <c r="L16" s="116"/>
      <c r="M16" s="160"/>
      <c r="N16" s="147"/>
      <c r="O16" s="147"/>
      <c r="P16" s="147"/>
      <c r="Q16" s="147"/>
      <c r="R16" s="147"/>
    </row>
    <row r="17" spans="1:18" hidden="1" x14ac:dyDescent="0.25">
      <c r="A17" s="151">
        <v>2</v>
      </c>
      <c r="B17" s="159" t="s">
        <v>98</v>
      </c>
      <c r="C17" s="117"/>
      <c r="D17" s="259">
        <f>D18+D19+D20+D21</f>
        <v>660</v>
      </c>
      <c r="E17" s="165" t="s">
        <v>74</v>
      </c>
      <c r="F17" s="117"/>
      <c r="G17" s="161">
        <f>G18+G19+G20+G21</f>
        <v>660</v>
      </c>
      <c r="H17" s="165" t="s">
        <v>74</v>
      </c>
      <c r="I17" s="117"/>
      <c r="J17" s="161">
        <f>J18+J19+J20+J21</f>
        <v>0</v>
      </c>
      <c r="K17" s="165" t="s">
        <v>74</v>
      </c>
      <c r="L17" s="117"/>
      <c r="M17" s="161">
        <f>M18+M19+M20+M21</f>
        <v>0</v>
      </c>
      <c r="N17" s="147"/>
      <c r="O17" s="147"/>
      <c r="P17" s="147"/>
      <c r="Q17" s="147"/>
      <c r="R17" s="147"/>
    </row>
    <row r="18" spans="1:18" hidden="1" x14ac:dyDescent="0.25">
      <c r="A18" s="152"/>
      <c r="B18" s="119"/>
      <c r="C18" s="118"/>
      <c r="D18" s="181">
        <v>660</v>
      </c>
      <c r="E18" s="167"/>
      <c r="F18" s="118"/>
      <c r="G18" s="162">
        <v>660</v>
      </c>
      <c r="H18" s="167"/>
      <c r="I18" s="118"/>
      <c r="J18" s="162"/>
      <c r="K18" s="167"/>
      <c r="L18" s="118"/>
      <c r="M18" s="162"/>
      <c r="N18" s="147"/>
      <c r="O18" s="147"/>
      <c r="P18" s="147"/>
      <c r="Q18" s="147"/>
      <c r="R18" s="147"/>
    </row>
    <row r="19" spans="1:18" hidden="1" x14ac:dyDescent="0.25">
      <c r="A19" s="153"/>
      <c r="B19" s="119"/>
      <c r="C19" s="118"/>
      <c r="D19" s="181"/>
      <c r="E19" s="167"/>
      <c r="F19" s="118"/>
      <c r="G19" s="162"/>
      <c r="H19" s="167"/>
      <c r="I19" s="118"/>
      <c r="J19" s="162"/>
      <c r="K19" s="167"/>
      <c r="L19" s="118"/>
      <c r="M19" s="162"/>
      <c r="N19" s="147"/>
      <c r="O19" s="147"/>
      <c r="P19" s="147"/>
      <c r="Q19" s="147"/>
      <c r="R19" s="147"/>
    </row>
    <row r="20" spans="1:18" hidden="1" x14ac:dyDescent="0.25">
      <c r="A20" s="153"/>
      <c r="B20" s="119"/>
      <c r="C20" s="118"/>
      <c r="D20" s="181"/>
      <c r="E20" s="167"/>
      <c r="F20" s="118"/>
      <c r="G20" s="162"/>
      <c r="H20" s="167"/>
      <c r="I20" s="118"/>
      <c r="J20" s="162"/>
      <c r="K20" s="167"/>
      <c r="L20" s="118"/>
      <c r="M20" s="162"/>
      <c r="N20" s="147"/>
      <c r="O20" s="147"/>
      <c r="P20" s="147"/>
      <c r="Q20" s="147"/>
      <c r="R20" s="147"/>
    </row>
    <row r="21" spans="1:18" hidden="1" x14ac:dyDescent="0.25">
      <c r="A21" s="153"/>
      <c r="B21" s="119"/>
      <c r="C21" s="118"/>
      <c r="D21" s="181"/>
      <c r="E21" s="167"/>
      <c r="F21" s="118"/>
      <c r="G21" s="162"/>
      <c r="H21" s="167"/>
      <c r="I21" s="118"/>
      <c r="J21" s="162"/>
      <c r="K21" s="167"/>
      <c r="L21" s="118"/>
      <c r="M21" s="162"/>
      <c r="N21" s="147"/>
      <c r="O21" s="147"/>
      <c r="P21" s="147"/>
      <c r="Q21" s="147"/>
      <c r="R21" s="147"/>
    </row>
    <row r="22" spans="1:18" hidden="1" x14ac:dyDescent="0.25">
      <c r="A22" s="154">
        <v>3</v>
      </c>
      <c r="B22" s="159" t="s">
        <v>99</v>
      </c>
      <c r="C22" s="117"/>
      <c r="D22" s="259">
        <f>D25</f>
        <v>0</v>
      </c>
      <c r="E22" s="165" t="s">
        <v>79</v>
      </c>
      <c r="F22" s="117"/>
      <c r="G22" s="161">
        <f>G23+G25</f>
        <v>0</v>
      </c>
      <c r="H22" s="165" t="s">
        <v>79</v>
      </c>
      <c r="I22" s="117"/>
      <c r="J22" s="161">
        <f>J23+J25</f>
        <v>0</v>
      </c>
      <c r="K22" s="165" t="s">
        <v>79</v>
      </c>
      <c r="L22" s="117"/>
      <c r="M22" s="161">
        <f>M23+M25</f>
        <v>0</v>
      </c>
      <c r="N22" s="147"/>
      <c r="O22" s="147"/>
      <c r="P22" s="147"/>
      <c r="Q22" s="147"/>
      <c r="R22" s="147"/>
    </row>
    <row r="23" spans="1:18" hidden="1" x14ac:dyDescent="0.25">
      <c r="A23" s="152"/>
      <c r="B23" s="119"/>
      <c r="C23" s="118"/>
      <c r="D23" s="181"/>
      <c r="E23" s="167"/>
      <c r="F23" s="118"/>
      <c r="G23" s="163"/>
      <c r="H23" s="167"/>
      <c r="I23" s="118"/>
      <c r="J23" s="163"/>
      <c r="K23" s="167"/>
      <c r="L23" s="118"/>
      <c r="M23" s="163"/>
      <c r="N23" s="147"/>
      <c r="O23" s="147"/>
      <c r="P23" s="147"/>
      <c r="Q23" s="147"/>
      <c r="R23" s="147"/>
    </row>
    <row r="24" spans="1:18" hidden="1" x14ac:dyDescent="0.25">
      <c r="A24" s="155"/>
      <c r="B24" s="119"/>
      <c r="C24" s="118"/>
      <c r="D24" s="181"/>
      <c r="E24" s="167"/>
      <c r="F24" s="118"/>
      <c r="G24" s="163"/>
      <c r="H24" s="192"/>
      <c r="I24" s="189"/>
      <c r="J24" s="163"/>
      <c r="K24" s="192"/>
      <c r="L24" s="189"/>
      <c r="M24" s="163"/>
      <c r="N24" s="147"/>
      <c r="O24" s="147"/>
      <c r="P24" s="147"/>
      <c r="Q24" s="147"/>
      <c r="R24" s="147"/>
    </row>
    <row r="25" spans="1:18" ht="15.75" hidden="1" thickBot="1" x14ac:dyDescent="0.3">
      <c r="A25" s="155"/>
      <c r="B25" s="172"/>
      <c r="C25" s="173"/>
      <c r="D25" s="260"/>
      <c r="E25" s="184"/>
      <c r="F25" s="185"/>
      <c r="G25" s="191"/>
      <c r="H25" s="193"/>
      <c r="I25" s="190"/>
      <c r="J25" s="186"/>
      <c r="K25" s="193"/>
      <c r="L25" s="190"/>
      <c r="M25" s="186"/>
      <c r="N25" s="147"/>
      <c r="O25" s="147"/>
      <c r="P25" s="147"/>
      <c r="Q25" s="147"/>
      <c r="R25" s="147"/>
    </row>
    <row r="26" spans="1:18" ht="15.75" hidden="1" thickBot="1" x14ac:dyDescent="0.3">
      <c r="A26" s="156"/>
      <c r="B26" s="178" t="s">
        <v>100</v>
      </c>
      <c r="C26" s="121"/>
      <c r="D26" s="261">
        <f>D10+D17+D22</f>
        <v>660</v>
      </c>
      <c r="E26" s="179"/>
      <c r="F26" s="121"/>
      <c r="G26" s="122">
        <f>G10+G17+G22</f>
        <v>660</v>
      </c>
      <c r="H26" s="120"/>
      <c r="I26" s="121"/>
      <c r="J26" s="122">
        <f>J11+J12+J18</f>
        <v>0</v>
      </c>
      <c r="K26" s="120"/>
      <c r="L26" s="121"/>
      <c r="M26" s="122">
        <f>M10+M17</f>
        <v>0</v>
      </c>
      <c r="N26" s="147"/>
      <c r="O26" s="147"/>
      <c r="P26" s="147"/>
      <c r="Q26" s="147"/>
      <c r="R26" s="147"/>
    </row>
    <row r="27" spans="1:18" hidden="1" x14ac:dyDescent="0.25">
      <c r="D27" s="262"/>
      <c r="N27" s="147"/>
      <c r="O27" s="147"/>
      <c r="P27" s="147"/>
      <c r="Q27" s="147"/>
      <c r="R27" s="147"/>
    </row>
    <row r="28" spans="1:18" hidden="1" x14ac:dyDescent="0.25">
      <c r="N28" s="147"/>
      <c r="O28" s="147"/>
      <c r="P28" s="147"/>
      <c r="Q28" s="147"/>
      <c r="R28" s="147"/>
    </row>
    <row r="29" spans="1:18" hidden="1" x14ac:dyDescent="0.25">
      <c r="B29" s="368" t="s">
        <v>101</v>
      </c>
      <c r="C29" s="29" t="s">
        <v>29</v>
      </c>
      <c r="D29" s="303" t="s">
        <v>128</v>
      </c>
      <c r="E29" s="304"/>
      <c r="F29" s="313" t="s">
        <v>102</v>
      </c>
      <c r="G29" s="314"/>
      <c r="H29" s="29" t="s">
        <v>29</v>
      </c>
      <c r="I29" s="303" t="s">
        <v>133</v>
      </c>
      <c r="J29" s="304"/>
      <c r="N29" s="147"/>
      <c r="O29" s="147"/>
      <c r="P29" s="147"/>
      <c r="Q29" s="147"/>
      <c r="R29" s="147"/>
    </row>
    <row r="30" spans="1:18" hidden="1" x14ac:dyDescent="0.25">
      <c r="B30" s="368"/>
      <c r="C30" s="29" t="s">
        <v>30</v>
      </c>
      <c r="D30" s="303"/>
      <c r="E30" s="304"/>
      <c r="F30" s="315"/>
      <c r="G30" s="316"/>
      <c r="H30" s="29" t="s">
        <v>30</v>
      </c>
      <c r="I30" s="303"/>
      <c r="J30" s="304"/>
      <c r="N30" s="147"/>
      <c r="O30" s="147"/>
      <c r="P30" s="147"/>
      <c r="Q30" s="147"/>
      <c r="R30" s="147"/>
    </row>
    <row r="31" spans="1:18" hidden="1" x14ac:dyDescent="0.25">
      <c r="B31" s="368"/>
      <c r="C31" s="29" t="s">
        <v>31</v>
      </c>
      <c r="D31" s="303" t="s">
        <v>156</v>
      </c>
      <c r="E31" s="304"/>
      <c r="F31" s="317"/>
      <c r="G31" s="318"/>
      <c r="H31" s="29" t="s">
        <v>31</v>
      </c>
      <c r="I31" s="303" t="s">
        <v>156</v>
      </c>
      <c r="J31" s="304"/>
      <c r="N31" s="147"/>
      <c r="O31" s="147"/>
      <c r="P31" s="147"/>
      <c r="Q31" s="147"/>
      <c r="R31" s="147"/>
    </row>
    <row r="32" spans="1:18" hidden="1" x14ac:dyDescent="0.25">
      <c r="N32" s="147"/>
      <c r="O32" s="147"/>
      <c r="P32" s="147"/>
      <c r="Q32" s="147"/>
      <c r="R32" s="147"/>
    </row>
    <row r="33" spans="1:18" hidden="1" x14ac:dyDescent="0.25">
      <c r="A33" s="147"/>
      <c r="B33" s="147"/>
      <c r="C33" s="147"/>
      <c r="D33" s="253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</row>
    <row r="34" spans="1:18" hidden="1" x14ac:dyDescent="0.25">
      <c r="A34" s="147"/>
      <c r="B34" s="147"/>
      <c r="C34" s="147"/>
      <c r="D34" s="253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</row>
    <row r="35" spans="1:18" hidden="1" x14ac:dyDescent="0.25">
      <c r="A35" s="147"/>
      <c r="B35" s="147"/>
      <c r="C35" s="147"/>
      <c r="D35" s="253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</row>
    <row r="36" spans="1:18" ht="9" hidden="1" customHeight="1" x14ac:dyDescent="0.25">
      <c r="A36" s="147"/>
      <c r="B36" s="147"/>
      <c r="C36" s="147"/>
      <c r="D36" s="253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</row>
    <row r="37" spans="1:18" hidden="1" x14ac:dyDescent="0.25">
      <c r="A37" s="147"/>
      <c r="B37" s="147"/>
      <c r="C37" s="147"/>
      <c r="D37" s="253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</row>
    <row r="38" spans="1:18" hidden="1" x14ac:dyDescent="0.25">
      <c r="P38" s="147"/>
      <c r="Q38" s="147"/>
      <c r="R38" s="147"/>
    </row>
    <row r="39" spans="1:18" x14ac:dyDescent="0.25">
      <c r="P39" s="147"/>
      <c r="Q39" s="147"/>
      <c r="R39" s="147"/>
    </row>
    <row r="40" spans="1:18" x14ac:dyDescent="0.25">
      <c r="A40" s="147"/>
      <c r="B40" s="147"/>
      <c r="C40" s="147"/>
      <c r="D40" s="253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</row>
    <row r="41" spans="1:18" x14ac:dyDescent="0.25">
      <c r="A41" s="102" t="s">
        <v>0</v>
      </c>
      <c r="B41" s="102"/>
      <c r="C41" s="103"/>
      <c r="D41" s="254"/>
      <c r="E41" s="103"/>
      <c r="F41" s="103"/>
      <c r="G41" s="103"/>
      <c r="H41" s="103"/>
      <c r="N41" s="147"/>
      <c r="O41" s="147"/>
    </row>
    <row r="42" spans="1:18" x14ac:dyDescent="0.25">
      <c r="A42" s="104" t="s">
        <v>144</v>
      </c>
      <c r="I42" s="106"/>
      <c r="J42" s="105"/>
      <c r="K42" s="105"/>
      <c r="L42" s="106"/>
      <c r="M42" s="105"/>
      <c r="N42" s="147"/>
      <c r="O42" s="147"/>
    </row>
    <row r="43" spans="1:18" ht="15.75" thickBot="1" x14ac:dyDescent="0.3">
      <c r="A43" s="148" t="s">
        <v>146</v>
      </c>
      <c r="B43" s="148"/>
      <c r="C43" s="148"/>
      <c r="D43" s="255"/>
      <c r="E43" s="148"/>
      <c r="F43" s="148"/>
      <c r="G43" s="148"/>
      <c r="H43" s="105"/>
      <c r="J43" s="379" t="s">
        <v>169</v>
      </c>
      <c r="K43" s="102"/>
      <c r="L43" s="102"/>
      <c r="M43" s="103"/>
      <c r="N43" s="147"/>
      <c r="O43" s="147"/>
    </row>
    <row r="44" spans="1:18" x14ac:dyDescent="0.25">
      <c r="A44" s="107"/>
      <c r="B44" s="108" t="s">
        <v>93</v>
      </c>
      <c r="C44" s="108"/>
      <c r="D44" s="256"/>
      <c r="E44" s="365" t="s">
        <v>145</v>
      </c>
      <c r="F44" s="366"/>
      <c r="G44" s="367"/>
      <c r="H44" s="365" t="s">
        <v>148</v>
      </c>
      <c r="I44" s="366"/>
      <c r="J44" s="367"/>
      <c r="K44" s="365" t="s">
        <v>147</v>
      </c>
      <c r="L44" s="366"/>
      <c r="M44" s="367"/>
      <c r="N44" s="147"/>
      <c r="O44" s="147"/>
    </row>
    <row r="45" spans="1:18" ht="27" thickBot="1" x14ac:dyDescent="0.3">
      <c r="A45" s="109" t="s">
        <v>94</v>
      </c>
      <c r="B45" s="174" t="s">
        <v>15</v>
      </c>
      <c r="C45" s="175" t="s">
        <v>95</v>
      </c>
      <c r="D45" s="176" t="s">
        <v>96</v>
      </c>
      <c r="E45" s="177" t="s">
        <v>15</v>
      </c>
      <c r="F45" s="175" t="s">
        <v>95</v>
      </c>
      <c r="G45" s="176" t="s">
        <v>96</v>
      </c>
      <c r="H45" s="164" t="s">
        <v>15</v>
      </c>
      <c r="I45" s="110" t="s">
        <v>95</v>
      </c>
      <c r="J45" s="111" t="s">
        <v>96</v>
      </c>
      <c r="K45" s="177" t="s">
        <v>15</v>
      </c>
      <c r="L45" s="175" t="s">
        <v>95</v>
      </c>
      <c r="M45" s="176" t="s">
        <v>96</v>
      </c>
      <c r="N45" s="147"/>
      <c r="O45" s="147"/>
    </row>
    <row r="46" spans="1:18" x14ac:dyDescent="0.25">
      <c r="A46" s="149"/>
      <c r="B46" s="112"/>
      <c r="C46" s="113"/>
      <c r="D46" s="257"/>
      <c r="E46" s="182"/>
      <c r="F46" s="113"/>
      <c r="G46" s="183"/>
      <c r="H46" s="171"/>
      <c r="I46" s="187"/>
      <c r="J46" s="183"/>
      <c r="K46" s="194"/>
      <c r="L46" s="113"/>
      <c r="M46" s="183"/>
      <c r="N46" s="147"/>
      <c r="O46" s="147"/>
    </row>
    <row r="47" spans="1:18" x14ac:dyDescent="0.25">
      <c r="A47" s="150">
        <v>1</v>
      </c>
      <c r="B47" s="157" t="s">
        <v>97</v>
      </c>
      <c r="C47" s="114"/>
      <c r="D47" s="180">
        <f>D48+D49+D50+D51+D52+D53</f>
        <v>0</v>
      </c>
      <c r="E47" s="165" t="s">
        <v>84</v>
      </c>
      <c r="F47" s="114"/>
      <c r="G47" s="115">
        <f>G48+G49</f>
        <v>0</v>
      </c>
      <c r="H47" s="157" t="s">
        <v>97</v>
      </c>
      <c r="I47" s="188"/>
      <c r="J47" s="115">
        <f>J48+J49</f>
        <v>0</v>
      </c>
      <c r="K47" s="157" t="s">
        <v>97</v>
      </c>
      <c r="L47" s="188"/>
      <c r="M47" s="115">
        <f>M48+M49</f>
        <v>0</v>
      </c>
      <c r="N47" s="147"/>
      <c r="O47" s="147"/>
    </row>
    <row r="48" spans="1:18" x14ac:dyDescent="0.25">
      <c r="A48" s="150"/>
      <c r="B48" s="158"/>
      <c r="C48" s="116"/>
      <c r="D48" s="258"/>
      <c r="E48" s="166"/>
      <c r="F48" s="116"/>
      <c r="G48" s="160"/>
      <c r="H48" s="158"/>
      <c r="I48" s="116"/>
      <c r="J48" s="160"/>
      <c r="K48" s="158"/>
      <c r="L48" s="116"/>
      <c r="M48" s="160"/>
      <c r="N48" s="147"/>
      <c r="O48" s="147"/>
    </row>
    <row r="49" spans="1:15" x14ac:dyDescent="0.25">
      <c r="A49" s="150"/>
      <c r="B49" s="158"/>
      <c r="C49" s="116"/>
      <c r="D49" s="258"/>
      <c r="E49" s="166"/>
      <c r="F49" s="116"/>
      <c r="G49" s="160"/>
      <c r="H49" s="158"/>
      <c r="I49" s="116"/>
      <c r="J49" s="160"/>
      <c r="K49" s="158"/>
      <c r="L49" s="116"/>
      <c r="M49" s="160"/>
      <c r="N49" s="147"/>
      <c r="O49" s="147"/>
    </row>
    <row r="50" spans="1:15" x14ac:dyDescent="0.25">
      <c r="A50" s="150"/>
      <c r="B50" s="158"/>
      <c r="C50" s="116"/>
      <c r="D50" s="258"/>
      <c r="E50" s="166"/>
      <c r="F50" s="116"/>
      <c r="G50" s="160"/>
      <c r="H50" s="166"/>
      <c r="I50" s="116"/>
      <c r="J50" s="160"/>
      <c r="K50" s="166"/>
      <c r="L50" s="116"/>
      <c r="M50" s="160"/>
      <c r="N50" s="147"/>
      <c r="O50" s="147"/>
    </row>
    <row r="51" spans="1:15" x14ac:dyDescent="0.25">
      <c r="A51" s="150"/>
      <c r="B51" s="158"/>
      <c r="C51" s="116"/>
      <c r="D51" s="258"/>
      <c r="E51" s="166"/>
      <c r="F51" s="116"/>
      <c r="G51" s="160"/>
      <c r="H51" s="166"/>
      <c r="I51" s="116"/>
      <c r="J51" s="160"/>
      <c r="K51" s="166"/>
      <c r="L51" s="116"/>
      <c r="M51" s="160"/>
      <c r="N51" s="147"/>
      <c r="O51" s="147"/>
    </row>
    <row r="52" spans="1:15" x14ac:dyDescent="0.25">
      <c r="A52" s="150"/>
      <c r="B52" s="158"/>
      <c r="C52" s="116"/>
      <c r="D52" s="258"/>
      <c r="E52" s="166"/>
      <c r="F52" s="116"/>
      <c r="G52" s="160"/>
      <c r="H52" s="166"/>
      <c r="I52" s="116"/>
      <c r="J52" s="160"/>
      <c r="K52" s="166"/>
      <c r="L52" s="116"/>
      <c r="M52" s="160"/>
      <c r="N52" s="147"/>
      <c r="O52" s="147"/>
    </row>
    <row r="53" spans="1:15" x14ac:dyDescent="0.25">
      <c r="A53" s="150"/>
      <c r="B53" s="158"/>
      <c r="C53" s="116"/>
      <c r="D53" s="258"/>
      <c r="E53" s="166"/>
      <c r="F53" s="116"/>
      <c r="G53" s="160"/>
      <c r="H53" s="166"/>
      <c r="I53" s="116"/>
      <c r="J53" s="160"/>
      <c r="K53" s="166"/>
      <c r="L53" s="116"/>
      <c r="M53" s="160"/>
      <c r="N53" s="147"/>
      <c r="O53" s="147"/>
    </row>
    <row r="54" spans="1:15" x14ac:dyDescent="0.25">
      <c r="A54" s="151">
        <v>2</v>
      </c>
      <c r="B54" s="159" t="s">
        <v>98</v>
      </c>
      <c r="C54" s="117"/>
      <c r="D54" s="259">
        <f>D55+D56+D57+D58</f>
        <v>660</v>
      </c>
      <c r="E54" s="165" t="s">
        <v>74</v>
      </c>
      <c r="F54" s="117"/>
      <c r="G54" s="161">
        <f>G55+G56+G57+G58</f>
        <v>660</v>
      </c>
      <c r="H54" s="165" t="s">
        <v>74</v>
      </c>
      <c r="I54" s="117"/>
      <c r="J54" s="161">
        <f>J55+J56+J57+J58</f>
        <v>0</v>
      </c>
      <c r="K54" s="165" t="s">
        <v>74</v>
      </c>
      <c r="L54" s="117"/>
      <c r="M54" s="161">
        <f>M55+M56+M57+M58</f>
        <v>0</v>
      </c>
      <c r="N54" s="147"/>
      <c r="O54" s="147"/>
    </row>
    <row r="55" spans="1:15" x14ac:dyDescent="0.25">
      <c r="A55" s="152"/>
      <c r="B55" s="119"/>
      <c r="C55" s="118"/>
      <c r="D55" s="181">
        <v>660</v>
      </c>
      <c r="E55" s="167"/>
      <c r="F55" s="118"/>
      <c r="G55" s="162">
        <v>660</v>
      </c>
      <c r="H55" s="167"/>
      <c r="I55" s="118"/>
      <c r="J55" s="162"/>
      <c r="K55" s="167"/>
      <c r="L55" s="118"/>
      <c r="M55" s="162"/>
      <c r="N55" s="147"/>
      <c r="O55" s="147"/>
    </row>
    <row r="56" spans="1:15" x14ac:dyDescent="0.25">
      <c r="A56" s="153"/>
      <c r="B56" s="119"/>
      <c r="C56" s="118"/>
      <c r="D56" s="181"/>
      <c r="E56" s="167"/>
      <c r="F56" s="118"/>
      <c r="G56" s="162"/>
      <c r="H56" s="167"/>
      <c r="I56" s="118"/>
      <c r="J56" s="162"/>
      <c r="K56" s="167"/>
      <c r="L56" s="118"/>
      <c r="M56" s="162"/>
      <c r="N56" s="147"/>
      <c r="O56" s="147"/>
    </row>
    <row r="57" spans="1:15" x14ac:dyDescent="0.25">
      <c r="A57" s="153"/>
      <c r="B57" s="119"/>
      <c r="C57" s="118"/>
      <c r="D57" s="181"/>
      <c r="E57" s="167"/>
      <c r="F57" s="118"/>
      <c r="G57" s="162"/>
      <c r="H57" s="167"/>
      <c r="I57" s="118"/>
      <c r="J57" s="162"/>
      <c r="K57" s="167"/>
      <c r="L57" s="118"/>
      <c r="M57" s="162"/>
      <c r="N57" s="147"/>
      <c r="O57" s="147"/>
    </row>
    <row r="58" spans="1:15" x14ac:dyDescent="0.25">
      <c r="A58" s="153"/>
      <c r="B58" s="119"/>
      <c r="C58" s="118"/>
      <c r="D58" s="181"/>
      <c r="E58" s="167"/>
      <c r="F58" s="118"/>
      <c r="G58" s="162"/>
      <c r="H58" s="167"/>
      <c r="I58" s="118"/>
      <c r="J58" s="162"/>
      <c r="K58" s="167"/>
      <c r="L58" s="118"/>
      <c r="M58" s="162"/>
      <c r="N58" s="147"/>
      <c r="O58" s="147"/>
    </row>
    <row r="59" spans="1:15" x14ac:dyDescent="0.25">
      <c r="A59" s="154">
        <v>3</v>
      </c>
      <c r="B59" s="159" t="s">
        <v>99</v>
      </c>
      <c r="C59" s="117"/>
      <c r="D59" s="259">
        <f>D62</f>
        <v>0</v>
      </c>
      <c r="E59" s="165" t="s">
        <v>79</v>
      </c>
      <c r="F59" s="117"/>
      <c r="G59" s="161">
        <f>G60+G62</f>
        <v>0</v>
      </c>
      <c r="H59" s="165" t="s">
        <v>79</v>
      </c>
      <c r="I59" s="117"/>
      <c r="J59" s="161">
        <f>J60+J62</f>
        <v>0</v>
      </c>
      <c r="K59" s="165" t="s">
        <v>79</v>
      </c>
      <c r="L59" s="117"/>
      <c r="M59" s="161">
        <f>M60+M62</f>
        <v>0</v>
      </c>
      <c r="N59" s="147"/>
      <c r="O59" s="147"/>
    </row>
    <row r="60" spans="1:15" x14ac:dyDescent="0.25">
      <c r="A60" s="152"/>
      <c r="B60" s="119"/>
      <c r="C60" s="118"/>
      <c r="D60" s="181"/>
      <c r="E60" s="167"/>
      <c r="F60" s="118"/>
      <c r="G60" s="163"/>
      <c r="H60" s="167"/>
      <c r="I60" s="118"/>
      <c r="J60" s="163"/>
      <c r="K60" s="167"/>
      <c r="L60" s="118"/>
      <c r="M60" s="163"/>
      <c r="N60" s="147"/>
      <c r="O60" s="147"/>
    </row>
    <row r="61" spans="1:15" x14ac:dyDescent="0.25">
      <c r="A61" s="155"/>
      <c r="B61" s="119"/>
      <c r="C61" s="118"/>
      <c r="D61" s="181"/>
      <c r="E61" s="167"/>
      <c r="F61" s="118"/>
      <c r="G61" s="163"/>
      <c r="H61" s="192"/>
      <c r="I61" s="189"/>
      <c r="J61" s="163"/>
      <c r="K61" s="192"/>
      <c r="L61" s="189"/>
      <c r="M61" s="163"/>
      <c r="N61" s="147"/>
      <c r="O61" s="147"/>
    </row>
    <row r="62" spans="1:15" ht="15.75" thickBot="1" x14ac:dyDescent="0.3">
      <c r="A62" s="155"/>
      <c r="B62" s="172"/>
      <c r="C62" s="173"/>
      <c r="D62" s="260"/>
      <c r="E62" s="184"/>
      <c r="F62" s="185"/>
      <c r="G62" s="191"/>
      <c r="H62" s="193"/>
      <c r="I62" s="190"/>
      <c r="J62" s="186"/>
      <c r="K62" s="193"/>
      <c r="L62" s="190"/>
      <c r="M62" s="186"/>
      <c r="N62" s="147"/>
      <c r="O62" s="147"/>
    </row>
    <row r="63" spans="1:15" ht="15.75" thickBot="1" x14ac:dyDescent="0.3">
      <c r="A63" s="156"/>
      <c r="B63" s="178" t="s">
        <v>100</v>
      </c>
      <c r="C63" s="121"/>
      <c r="D63" s="261">
        <f>D47+D54+D59</f>
        <v>660</v>
      </c>
      <c r="E63" s="179"/>
      <c r="F63" s="121"/>
      <c r="G63" s="122">
        <f>G47+G54+G59</f>
        <v>660</v>
      </c>
      <c r="H63" s="120"/>
      <c r="I63" s="121"/>
      <c r="J63" s="122">
        <f>J48+J49+J55</f>
        <v>0</v>
      </c>
      <c r="K63" s="120"/>
      <c r="L63" s="121"/>
      <c r="M63" s="122">
        <f>M47+M54</f>
        <v>0</v>
      </c>
      <c r="N63" s="147"/>
      <c r="O63" s="147"/>
    </row>
    <row r="64" spans="1:15" x14ac:dyDescent="0.25">
      <c r="D64" s="262"/>
      <c r="N64" s="147"/>
      <c r="O64" s="147"/>
    </row>
    <row r="65" spans="1:15" x14ac:dyDescent="0.25">
      <c r="N65" s="147"/>
      <c r="O65" s="147"/>
    </row>
    <row r="66" spans="1:15" x14ac:dyDescent="0.25">
      <c r="B66" s="368" t="s">
        <v>101</v>
      </c>
      <c r="C66" s="29" t="s">
        <v>29</v>
      </c>
      <c r="D66" s="303" t="s">
        <v>128</v>
      </c>
      <c r="E66" s="304"/>
      <c r="F66" s="313" t="s">
        <v>102</v>
      </c>
      <c r="G66" s="314"/>
      <c r="H66" s="29" t="s">
        <v>29</v>
      </c>
      <c r="I66" s="303" t="s">
        <v>133</v>
      </c>
      <c r="J66" s="304"/>
      <c r="N66" s="147"/>
      <c r="O66" s="147"/>
    </row>
    <row r="67" spans="1:15" x14ac:dyDescent="0.25">
      <c r="B67" s="368"/>
      <c r="C67" s="29" t="s">
        <v>30</v>
      </c>
      <c r="D67" s="303"/>
      <c r="E67" s="304"/>
      <c r="F67" s="315"/>
      <c r="G67" s="316"/>
      <c r="H67" s="29" t="s">
        <v>30</v>
      </c>
      <c r="I67" s="303"/>
      <c r="J67" s="304"/>
      <c r="N67" s="147"/>
      <c r="O67" s="147"/>
    </row>
    <row r="68" spans="1:15" x14ac:dyDescent="0.25">
      <c r="B68" s="368"/>
      <c r="C68" s="29" t="s">
        <v>31</v>
      </c>
      <c r="D68" s="303" t="s">
        <v>170</v>
      </c>
      <c r="E68" s="304"/>
      <c r="F68" s="317"/>
      <c r="G68" s="318"/>
      <c r="H68" s="29" t="s">
        <v>31</v>
      </c>
      <c r="I68" s="303" t="s">
        <v>170</v>
      </c>
      <c r="J68" s="304"/>
      <c r="N68" s="147"/>
      <c r="O68" s="147"/>
    </row>
    <row r="69" spans="1:15" x14ac:dyDescent="0.25">
      <c r="N69" s="147"/>
      <c r="O69" s="147"/>
    </row>
    <row r="70" spans="1:15" x14ac:dyDescent="0.25">
      <c r="A70" s="147"/>
      <c r="B70" s="147"/>
      <c r="C70" s="147"/>
      <c r="D70" s="253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</row>
  </sheetData>
  <mergeCells count="22">
    <mergeCell ref="E7:G7"/>
    <mergeCell ref="H7:J7"/>
    <mergeCell ref="K7:M7"/>
    <mergeCell ref="B29:B31"/>
    <mergeCell ref="D29:E29"/>
    <mergeCell ref="F29:G31"/>
    <mergeCell ref="I29:J29"/>
    <mergeCell ref="D30:E30"/>
    <mergeCell ref="I30:J30"/>
    <mergeCell ref="D31:E31"/>
    <mergeCell ref="I31:J31"/>
    <mergeCell ref="E44:G44"/>
    <mergeCell ref="H44:J44"/>
    <mergeCell ref="K44:M44"/>
    <mergeCell ref="B66:B68"/>
    <mergeCell ref="D66:E66"/>
    <mergeCell ref="F66:G68"/>
    <mergeCell ref="I66:J66"/>
    <mergeCell ref="D67:E67"/>
    <mergeCell ref="I67:J67"/>
    <mergeCell ref="D68:E68"/>
    <mergeCell ref="I68:J68"/>
  </mergeCells>
  <pageMargins left="0.25" right="0.25" top="0.75" bottom="0.75" header="0.3" footer="0.3"/>
  <pageSetup paperSize="9"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6"/>
  <sheetViews>
    <sheetView tabSelected="1" topLeftCell="A38" workbookViewId="0">
      <selection activeCell="H44" sqref="H44"/>
    </sheetView>
  </sheetViews>
  <sheetFormatPr defaultRowHeight="15" x14ac:dyDescent="0.25"/>
  <cols>
    <col min="1" max="1" width="13" customWidth="1"/>
    <col min="2" max="2" width="17.85546875" customWidth="1"/>
    <col min="5" max="5" width="11.7109375" customWidth="1"/>
    <col min="8" max="8" width="13.7109375" customWidth="1"/>
    <col min="9" max="9" width="12.42578125" customWidth="1"/>
    <col min="10" max="10" width="15.7109375" customWidth="1"/>
    <col min="11" max="11" width="35.42578125" customWidth="1"/>
  </cols>
  <sheetData>
    <row r="1" spans="1:11" hidden="1" x14ac:dyDescent="0.25"/>
    <row r="2" spans="1:11" hidden="1" x14ac:dyDescent="0.25"/>
    <row r="3" spans="1:11" hidden="1" x14ac:dyDescent="0.25">
      <c r="C3" s="123"/>
      <c r="D3" s="124"/>
      <c r="E3" s="124"/>
      <c r="F3" s="124"/>
      <c r="G3" s="124"/>
      <c r="H3" s="124"/>
      <c r="I3" s="124"/>
      <c r="J3" s="125"/>
      <c r="K3" s="125"/>
    </row>
    <row r="4" spans="1:11" hidden="1" x14ac:dyDescent="0.25">
      <c r="A4" s="123" t="s">
        <v>0</v>
      </c>
      <c r="B4" s="123"/>
      <c r="C4" s="123"/>
      <c r="D4" s="124"/>
      <c r="E4" s="124"/>
      <c r="F4" s="124"/>
      <c r="G4" s="124"/>
      <c r="H4" s="124"/>
      <c r="I4" s="124"/>
      <c r="J4" s="125"/>
      <c r="K4" s="125"/>
    </row>
    <row r="5" spans="1:11" hidden="1" x14ac:dyDescent="0.25">
      <c r="A5" s="104" t="s">
        <v>151</v>
      </c>
      <c r="B5" s="123"/>
      <c r="C5" s="123"/>
      <c r="D5" s="124"/>
      <c r="E5" s="124"/>
      <c r="F5" s="124"/>
      <c r="G5" s="124"/>
      <c r="H5" s="124"/>
      <c r="I5" s="124"/>
      <c r="J5" s="125"/>
      <c r="K5" s="125"/>
    </row>
    <row r="6" spans="1:11" hidden="1" x14ac:dyDescent="0.25"/>
    <row r="7" spans="1:11" ht="15.75" hidden="1" x14ac:dyDescent="0.25">
      <c r="A7" s="126" t="s">
        <v>103</v>
      </c>
      <c r="B7" s="127"/>
      <c r="C7" s="128"/>
      <c r="D7" s="129"/>
      <c r="E7" s="129"/>
      <c r="F7" s="129"/>
      <c r="G7" s="130"/>
      <c r="H7" s="130"/>
      <c r="I7" s="130"/>
      <c r="J7" s="129"/>
      <c r="K7" s="129"/>
    </row>
    <row r="8" spans="1:11" hidden="1" x14ac:dyDescent="0.25">
      <c r="A8" s="131"/>
      <c r="B8" s="132"/>
      <c r="C8" s="132"/>
      <c r="D8" s="132"/>
      <c r="E8" s="132"/>
      <c r="F8" s="132"/>
      <c r="G8" s="133"/>
      <c r="H8" s="133"/>
      <c r="I8" s="133"/>
      <c r="J8" s="132"/>
      <c r="K8" s="132"/>
    </row>
    <row r="9" spans="1:11" hidden="1" x14ac:dyDescent="0.25">
      <c r="A9" s="131" t="s">
        <v>104</v>
      </c>
      <c r="B9" s="132"/>
      <c r="C9" s="131"/>
      <c r="D9" s="132"/>
      <c r="E9" s="132"/>
      <c r="F9" s="132"/>
      <c r="G9" s="133"/>
      <c r="H9" s="229" t="s">
        <v>149</v>
      </c>
      <c r="I9" s="133"/>
      <c r="J9" s="132"/>
      <c r="K9" s="132"/>
    </row>
    <row r="10" spans="1:11" ht="15.75" hidden="1" thickBot="1" x14ac:dyDescent="0.3">
      <c r="A10" s="134"/>
      <c r="B10" s="134"/>
      <c r="C10" s="135"/>
      <c r="D10" s="134"/>
      <c r="E10" s="135"/>
      <c r="F10" s="135"/>
      <c r="G10" s="136"/>
      <c r="H10" s="136"/>
      <c r="I10" s="136"/>
      <c r="J10" s="134"/>
      <c r="K10" s="134"/>
    </row>
    <row r="11" spans="1:11" ht="34.5" hidden="1" customHeight="1" x14ac:dyDescent="0.25">
      <c r="A11" s="373" t="s">
        <v>105</v>
      </c>
      <c r="B11" s="375" t="s">
        <v>106</v>
      </c>
      <c r="C11" s="237" t="s">
        <v>107</v>
      </c>
      <c r="D11" s="237" t="s">
        <v>108</v>
      </c>
      <c r="E11" s="237" t="s">
        <v>109</v>
      </c>
      <c r="F11" s="237" t="s">
        <v>137</v>
      </c>
      <c r="G11" s="369" t="s">
        <v>150</v>
      </c>
      <c r="H11" s="369" t="s">
        <v>110</v>
      </c>
      <c r="I11" s="369" t="s">
        <v>124</v>
      </c>
      <c r="J11" s="369" t="s">
        <v>111</v>
      </c>
      <c r="K11" s="371" t="s">
        <v>54</v>
      </c>
    </row>
    <row r="12" spans="1:11" ht="28.5" hidden="1" customHeight="1" x14ac:dyDescent="0.25">
      <c r="A12" s="374"/>
      <c r="B12" s="376"/>
      <c r="C12" s="233" t="s">
        <v>112</v>
      </c>
      <c r="D12" s="233" t="s">
        <v>113</v>
      </c>
      <c r="E12" s="233" t="s">
        <v>113</v>
      </c>
      <c r="F12" s="370" t="s">
        <v>114</v>
      </c>
      <c r="G12" s="370"/>
      <c r="H12" s="370"/>
      <c r="I12" s="370"/>
      <c r="J12" s="370"/>
      <c r="K12" s="372"/>
    </row>
    <row r="13" spans="1:11" ht="51.75" hidden="1" customHeight="1" x14ac:dyDescent="0.25">
      <c r="A13" s="374"/>
      <c r="B13" s="376"/>
      <c r="C13" s="233" t="s">
        <v>115</v>
      </c>
      <c r="D13" s="233" t="s">
        <v>115</v>
      </c>
      <c r="E13" s="233" t="s">
        <v>115</v>
      </c>
      <c r="F13" s="370"/>
      <c r="G13" s="370"/>
      <c r="H13" s="370"/>
      <c r="I13" s="370"/>
      <c r="J13" s="370"/>
      <c r="K13" s="372"/>
    </row>
    <row r="14" spans="1:11" hidden="1" x14ac:dyDescent="0.25">
      <c r="A14" s="238" t="s">
        <v>116</v>
      </c>
      <c r="B14" s="234" t="s">
        <v>117</v>
      </c>
      <c r="C14" s="138"/>
      <c r="D14" s="138"/>
      <c r="E14" s="138"/>
      <c r="F14" s="138"/>
      <c r="G14" s="138"/>
      <c r="H14" s="138"/>
      <c r="I14" s="138"/>
      <c r="J14" s="138"/>
      <c r="K14" s="139"/>
    </row>
    <row r="15" spans="1:11" ht="25.5" hidden="1" x14ac:dyDescent="0.25">
      <c r="A15" s="238" t="s">
        <v>118</v>
      </c>
      <c r="B15" s="234" t="s">
        <v>119</v>
      </c>
      <c r="C15" s="282">
        <f>22130+326.578+31.604</f>
        <v>22488.182000000001</v>
      </c>
      <c r="D15" s="281">
        <v>2022</v>
      </c>
      <c r="E15" s="281">
        <v>2023</v>
      </c>
      <c r="F15" s="270">
        <f>C15-J15</f>
        <v>4351.1820000000007</v>
      </c>
      <c r="G15" s="138"/>
      <c r="H15" s="138"/>
      <c r="I15" s="138"/>
      <c r="J15" s="282">
        <v>18137</v>
      </c>
      <c r="K15" s="139" t="s">
        <v>152</v>
      </c>
    </row>
    <row r="16" spans="1:11" hidden="1" x14ac:dyDescent="0.25">
      <c r="A16" s="238" t="s">
        <v>120</v>
      </c>
      <c r="B16" s="234" t="s">
        <v>121</v>
      </c>
      <c r="C16" s="236"/>
      <c r="D16" s="236"/>
      <c r="E16" s="235"/>
      <c r="F16" s="137"/>
      <c r="G16" s="236"/>
      <c r="H16" s="245"/>
      <c r="I16" s="245"/>
      <c r="J16" s="245"/>
      <c r="K16" s="239"/>
    </row>
    <row r="17" spans="1:16" hidden="1" x14ac:dyDescent="0.25">
      <c r="A17" s="240" t="s">
        <v>129</v>
      </c>
      <c r="B17" s="266" t="s">
        <v>130</v>
      </c>
      <c r="C17" s="236">
        <v>660</v>
      </c>
      <c r="D17" s="236"/>
      <c r="E17" s="235"/>
      <c r="F17" s="137"/>
      <c r="G17" s="236"/>
      <c r="H17" s="245"/>
      <c r="I17" s="245"/>
      <c r="J17" s="245"/>
      <c r="K17" s="239"/>
    </row>
    <row r="18" spans="1:16" hidden="1" x14ac:dyDescent="0.25">
      <c r="A18" s="238" t="s">
        <v>122</v>
      </c>
      <c r="B18" s="234" t="s">
        <v>123</v>
      </c>
      <c r="C18" s="138"/>
      <c r="D18" s="138"/>
      <c r="E18" s="138"/>
      <c r="F18" s="138"/>
      <c r="G18" s="138"/>
      <c r="H18" s="247"/>
      <c r="I18" s="247"/>
      <c r="J18" s="247"/>
      <c r="K18" s="139"/>
    </row>
    <row r="19" spans="1:16" s="228" customFormat="1" ht="15.75" hidden="1" thickBot="1" x14ac:dyDescent="0.3">
      <c r="A19" s="224"/>
      <c r="B19" s="225" t="s">
        <v>131</v>
      </c>
      <c r="C19" s="225">
        <f>SUM(C14:C18)</f>
        <v>23148.182000000001</v>
      </c>
      <c r="D19" s="225"/>
      <c r="E19" s="225"/>
      <c r="F19" s="225"/>
      <c r="G19" s="226">
        <f>SUM(G16:G18)</f>
        <v>0</v>
      </c>
      <c r="H19" s="226">
        <f>SUM(H16:H18)</f>
        <v>0</v>
      </c>
      <c r="I19" s="226">
        <f>SUM(I16:I18)</f>
        <v>0</v>
      </c>
      <c r="J19" s="246">
        <f>SUM(J14:J18)</f>
        <v>18137</v>
      </c>
      <c r="K19" s="227"/>
    </row>
    <row r="20" spans="1:16" hidden="1" x14ac:dyDescent="0.25">
      <c r="A20" s="136"/>
      <c r="B20" s="136"/>
      <c r="C20" s="136"/>
      <c r="D20" s="136"/>
      <c r="E20" s="136"/>
      <c r="F20" s="136"/>
      <c r="G20" s="136"/>
      <c r="H20" s="136"/>
      <c r="I20" s="136"/>
    </row>
    <row r="21" spans="1:16" hidden="1" x14ac:dyDescent="0.25">
      <c r="A21" s="134"/>
      <c r="B21" s="134"/>
      <c r="C21" s="134"/>
      <c r="D21" s="134"/>
      <c r="E21" s="136"/>
      <c r="F21" s="136"/>
      <c r="G21" s="136"/>
      <c r="H21" s="136"/>
      <c r="I21" s="136"/>
    </row>
    <row r="22" spans="1:16" hidden="1" x14ac:dyDescent="0.25">
      <c r="A22" s="134"/>
      <c r="B22" s="134"/>
      <c r="C22" s="134"/>
      <c r="D22" s="134"/>
      <c r="E22" s="134"/>
      <c r="F22" s="134"/>
      <c r="G22" s="136"/>
      <c r="H22" s="136"/>
      <c r="I22" s="136"/>
      <c r="P22" t="s">
        <v>132</v>
      </c>
    </row>
    <row r="23" spans="1:16" hidden="1" x14ac:dyDescent="0.25"/>
    <row r="24" spans="1:16" hidden="1" x14ac:dyDescent="0.25"/>
    <row r="25" spans="1:16" hidden="1" x14ac:dyDescent="0.25"/>
    <row r="26" spans="1:16" hidden="1" x14ac:dyDescent="0.25">
      <c r="A26" s="313" t="s">
        <v>27</v>
      </c>
      <c r="B26" s="314"/>
      <c r="C26" s="101" t="s">
        <v>29</v>
      </c>
      <c r="D26" s="360" t="s">
        <v>128</v>
      </c>
      <c r="E26" s="361"/>
      <c r="F26" s="362" t="s">
        <v>28</v>
      </c>
      <c r="G26" s="101" t="s">
        <v>29</v>
      </c>
      <c r="H26" s="303" t="s">
        <v>133</v>
      </c>
      <c r="I26" s="304"/>
    </row>
    <row r="27" spans="1:16" hidden="1" x14ac:dyDescent="0.25">
      <c r="A27" s="315"/>
      <c r="B27" s="316"/>
      <c r="C27" s="101" t="s">
        <v>30</v>
      </c>
      <c r="D27" s="360"/>
      <c r="E27" s="361"/>
      <c r="F27" s="363"/>
      <c r="G27" s="101" t="s">
        <v>30</v>
      </c>
      <c r="H27" s="360"/>
      <c r="I27" s="361"/>
    </row>
    <row r="28" spans="1:16" hidden="1" x14ac:dyDescent="0.25">
      <c r="A28" s="317"/>
      <c r="B28" s="318"/>
      <c r="C28" s="101" t="s">
        <v>31</v>
      </c>
      <c r="D28" s="360" t="s">
        <v>156</v>
      </c>
      <c r="E28" s="361"/>
      <c r="F28" s="364"/>
      <c r="G28" s="101" t="s">
        <v>31</v>
      </c>
      <c r="H28" s="360" t="s">
        <v>156</v>
      </c>
      <c r="I28" s="361"/>
    </row>
    <row r="29" spans="1:16" hidden="1" x14ac:dyDescent="0.25"/>
    <row r="30" spans="1:16" hidden="1" x14ac:dyDescent="0.25"/>
    <row r="31" spans="1:16" hidden="1" x14ac:dyDescent="0.25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</row>
    <row r="32" spans="1:16" hidden="1" x14ac:dyDescent="0.25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</row>
    <row r="33" spans="1:11" hidden="1" x14ac:dyDescent="0.25"/>
    <row r="34" spans="1:11" hidden="1" x14ac:dyDescent="0.25"/>
    <row r="35" spans="1:11" hidden="1" x14ac:dyDescent="0.25"/>
    <row r="36" spans="1:11" hidden="1" x14ac:dyDescent="0.25"/>
    <row r="37" spans="1:11" hidden="1" x14ac:dyDescent="0.25"/>
    <row r="38" spans="1:11" x14ac:dyDescent="0.25">
      <c r="C38" s="123"/>
      <c r="D38" s="124"/>
      <c r="E38" s="124"/>
      <c r="F38" s="124"/>
      <c r="G38" s="124"/>
      <c r="H38" s="124"/>
      <c r="I38" s="124"/>
      <c r="J38" s="125"/>
      <c r="K38" s="125"/>
    </row>
    <row r="39" spans="1:11" x14ac:dyDescent="0.25">
      <c r="A39" s="123" t="s">
        <v>0</v>
      </c>
      <c r="B39" s="123"/>
      <c r="C39" s="123"/>
      <c r="D39" s="124"/>
      <c r="E39" s="124"/>
      <c r="F39" s="124"/>
      <c r="G39" s="124"/>
      <c r="H39" s="124"/>
      <c r="I39" s="124"/>
      <c r="J39" s="125"/>
      <c r="K39" s="125"/>
    </row>
    <row r="40" spans="1:11" x14ac:dyDescent="0.25">
      <c r="A40" s="104" t="s">
        <v>151</v>
      </c>
      <c r="B40" s="123"/>
      <c r="C40" s="123"/>
      <c r="D40" s="124"/>
      <c r="E40" s="124"/>
      <c r="F40" s="124"/>
      <c r="G40" s="124"/>
      <c r="H40" s="124"/>
      <c r="I40" s="124"/>
      <c r="J40" s="125"/>
      <c r="K40" s="125"/>
    </row>
    <row r="42" spans="1:11" ht="15.75" x14ac:dyDescent="0.25">
      <c r="A42" s="126" t="s">
        <v>103</v>
      </c>
      <c r="B42" s="127"/>
      <c r="C42" s="128"/>
      <c r="D42" s="129"/>
      <c r="E42" s="129"/>
      <c r="F42" s="129"/>
      <c r="G42" s="130"/>
      <c r="H42" s="130"/>
      <c r="I42" s="130"/>
      <c r="J42" s="129"/>
      <c r="K42" s="129"/>
    </row>
    <row r="43" spans="1:11" x14ac:dyDescent="0.25">
      <c r="A43" s="131"/>
      <c r="B43" s="132"/>
      <c r="C43" s="132"/>
      <c r="D43" s="132"/>
      <c r="E43" s="132"/>
      <c r="F43" s="132"/>
      <c r="G43" s="133"/>
      <c r="H43" s="133"/>
      <c r="I43" s="133"/>
      <c r="J43" s="132"/>
      <c r="K43" s="132"/>
    </row>
    <row r="44" spans="1:11" x14ac:dyDescent="0.25">
      <c r="A44" s="131" t="s">
        <v>104</v>
      </c>
      <c r="B44" s="132"/>
      <c r="C44" s="131"/>
      <c r="D44" s="132"/>
      <c r="E44" s="132"/>
      <c r="F44" s="132"/>
      <c r="G44" s="133"/>
      <c r="H44" s="133" t="s">
        <v>173</v>
      </c>
      <c r="I44" s="133"/>
      <c r="J44" s="132"/>
      <c r="K44" s="132"/>
    </row>
    <row r="45" spans="1:11" ht="15.75" thickBot="1" x14ac:dyDescent="0.3">
      <c r="A45" s="134"/>
      <c r="B45" s="134"/>
      <c r="C45" s="135"/>
      <c r="D45" s="134"/>
      <c r="E45" s="135"/>
      <c r="F45" s="135"/>
      <c r="G45" s="136"/>
      <c r="H45" s="136"/>
      <c r="I45" s="136"/>
      <c r="J45" s="134"/>
      <c r="K45" s="134"/>
    </row>
    <row r="46" spans="1:11" ht="21" x14ac:dyDescent="0.25">
      <c r="A46" s="373" t="s">
        <v>105</v>
      </c>
      <c r="B46" s="375" t="s">
        <v>106</v>
      </c>
      <c r="C46" s="288" t="s">
        <v>107</v>
      </c>
      <c r="D46" s="288" t="s">
        <v>108</v>
      </c>
      <c r="E46" s="288" t="s">
        <v>109</v>
      </c>
      <c r="F46" s="288" t="s">
        <v>137</v>
      </c>
      <c r="G46" s="369" t="s">
        <v>150</v>
      </c>
      <c r="H46" s="369" t="s">
        <v>110</v>
      </c>
      <c r="I46" s="369" t="s">
        <v>124</v>
      </c>
      <c r="J46" s="369" t="s">
        <v>111</v>
      </c>
      <c r="K46" s="371" t="s">
        <v>54</v>
      </c>
    </row>
    <row r="47" spans="1:11" x14ac:dyDescent="0.25">
      <c r="A47" s="374"/>
      <c r="B47" s="376"/>
      <c r="C47" s="289" t="s">
        <v>112</v>
      </c>
      <c r="D47" s="289" t="s">
        <v>113</v>
      </c>
      <c r="E47" s="289" t="s">
        <v>113</v>
      </c>
      <c r="F47" s="370" t="s">
        <v>114</v>
      </c>
      <c r="G47" s="370"/>
      <c r="H47" s="370"/>
      <c r="I47" s="370"/>
      <c r="J47" s="370"/>
      <c r="K47" s="372"/>
    </row>
    <row r="48" spans="1:11" x14ac:dyDescent="0.25">
      <c r="A48" s="374"/>
      <c r="B48" s="376"/>
      <c r="C48" s="289" t="s">
        <v>115</v>
      </c>
      <c r="D48" s="289" t="s">
        <v>115</v>
      </c>
      <c r="E48" s="289" t="s">
        <v>115</v>
      </c>
      <c r="F48" s="370"/>
      <c r="G48" s="370"/>
      <c r="H48" s="370"/>
      <c r="I48" s="370"/>
      <c r="J48" s="370"/>
      <c r="K48" s="372"/>
    </row>
    <row r="49" spans="1:11" x14ac:dyDescent="0.25">
      <c r="A49" s="238" t="s">
        <v>116</v>
      </c>
      <c r="B49" s="234" t="s">
        <v>117</v>
      </c>
      <c r="C49" s="138"/>
      <c r="D49" s="138"/>
      <c r="E49" s="138"/>
      <c r="F49" s="138"/>
      <c r="G49" s="138"/>
      <c r="H49" s="138"/>
      <c r="I49" s="138"/>
      <c r="J49" s="138"/>
      <c r="K49" s="139"/>
    </row>
    <row r="50" spans="1:11" s="279" customFormat="1" ht="38.25" x14ac:dyDescent="0.25">
      <c r="A50" s="298" t="s">
        <v>118</v>
      </c>
      <c r="B50" s="299" t="s">
        <v>119</v>
      </c>
      <c r="C50" s="282">
        <f>22130+326.578+31.604</f>
        <v>22488.182000000001</v>
      </c>
      <c r="D50" s="281">
        <v>2022</v>
      </c>
      <c r="E50" s="281">
        <v>2023</v>
      </c>
      <c r="F50" s="270">
        <f>C50-J50</f>
        <v>18142.824000000001</v>
      </c>
      <c r="G50" s="138"/>
      <c r="H50" s="297">
        <v>4400</v>
      </c>
      <c r="I50" s="297">
        <v>4400</v>
      </c>
      <c r="J50" s="282">
        <f>Aneksi.3!M64</f>
        <v>4345.3580000000002</v>
      </c>
      <c r="K50" s="139" t="s">
        <v>175</v>
      </c>
    </row>
    <row r="51" spans="1:11" x14ac:dyDescent="0.25">
      <c r="A51" s="238" t="s">
        <v>120</v>
      </c>
      <c r="B51" s="234" t="s">
        <v>121</v>
      </c>
      <c r="C51" s="236"/>
      <c r="D51" s="236"/>
      <c r="E51" s="235"/>
      <c r="F51" s="137"/>
      <c r="G51" s="236"/>
      <c r="H51" s="245"/>
      <c r="I51" s="245"/>
      <c r="J51" s="245"/>
      <c r="K51" s="239"/>
    </row>
    <row r="52" spans="1:11" x14ac:dyDescent="0.25">
      <c r="A52" s="240" t="s">
        <v>129</v>
      </c>
      <c r="B52" s="266" t="s">
        <v>130</v>
      </c>
      <c r="C52" s="236">
        <v>660</v>
      </c>
      <c r="D52" s="236"/>
      <c r="E52" s="235"/>
      <c r="F52" s="137">
        <v>660</v>
      </c>
      <c r="G52" s="236">
        <v>660</v>
      </c>
      <c r="H52" s="245">
        <v>520.08000000000004</v>
      </c>
      <c r="I52" s="245">
        <v>520.08000000000004</v>
      </c>
      <c r="J52" s="245">
        <v>520.08000000000004</v>
      </c>
      <c r="K52" s="239"/>
    </row>
    <row r="53" spans="1:11" x14ac:dyDescent="0.25">
      <c r="A53" s="238" t="s">
        <v>122</v>
      </c>
      <c r="B53" s="234" t="s">
        <v>123</v>
      </c>
      <c r="C53" s="138"/>
      <c r="D53" s="138"/>
      <c r="E53" s="138"/>
      <c r="F53" s="138"/>
      <c r="G53" s="138"/>
      <c r="H53" s="247"/>
      <c r="I53" s="247"/>
      <c r="J53" s="247"/>
      <c r="K53" s="139"/>
    </row>
    <row r="54" spans="1:11" ht="15.75" thickBot="1" x14ac:dyDescent="0.3">
      <c r="A54" s="224"/>
      <c r="B54" s="225" t="s">
        <v>131</v>
      </c>
      <c r="C54" s="225">
        <f>SUM(C49:C53)</f>
        <v>23148.182000000001</v>
      </c>
      <c r="D54" s="225"/>
      <c r="E54" s="225"/>
      <c r="F54" s="225"/>
      <c r="G54" s="226">
        <f>SUM(G51:G53)</f>
        <v>660</v>
      </c>
      <c r="H54" s="226">
        <f>SUM(H50:H53)</f>
        <v>4920.08</v>
      </c>
      <c r="I54" s="226">
        <f>SUM(I50:I53)</f>
        <v>4920.08</v>
      </c>
      <c r="J54" s="246">
        <f>SUM(J50:J53)</f>
        <v>4865.4380000000001</v>
      </c>
      <c r="K54" s="227"/>
    </row>
    <row r="55" spans="1:11" x14ac:dyDescent="0.25">
      <c r="A55" s="136"/>
      <c r="B55" s="136"/>
      <c r="C55" s="136"/>
      <c r="D55" s="136"/>
      <c r="E55" s="136"/>
      <c r="F55" s="136"/>
      <c r="G55" s="136"/>
      <c r="H55" s="136"/>
      <c r="I55" s="136"/>
    </row>
    <row r="56" spans="1:11" x14ac:dyDescent="0.25">
      <c r="A56" s="134"/>
      <c r="B56" s="134"/>
      <c r="C56" s="134"/>
      <c r="D56" s="134"/>
      <c r="E56" s="136"/>
      <c r="F56" s="136"/>
      <c r="G56" s="136"/>
      <c r="H56" s="136"/>
      <c r="I56" s="136"/>
    </row>
    <row r="57" spans="1:11" x14ac:dyDescent="0.25">
      <c r="A57" s="134"/>
      <c r="B57" s="134"/>
      <c r="C57" s="134"/>
      <c r="D57" s="134"/>
      <c r="E57" s="134"/>
      <c r="F57" s="134"/>
      <c r="G57" s="136"/>
      <c r="H57" s="136"/>
      <c r="I57" s="136"/>
    </row>
    <row r="61" spans="1:11" x14ac:dyDescent="0.25">
      <c r="A61" s="313" t="s">
        <v>27</v>
      </c>
      <c r="B61" s="314"/>
      <c r="C61" s="101" t="s">
        <v>29</v>
      </c>
      <c r="D61" s="360" t="s">
        <v>128</v>
      </c>
      <c r="E61" s="361"/>
      <c r="F61" s="362" t="s">
        <v>28</v>
      </c>
      <c r="G61" s="101" t="s">
        <v>29</v>
      </c>
      <c r="H61" s="303" t="s">
        <v>133</v>
      </c>
      <c r="I61" s="304"/>
    </row>
    <row r="62" spans="1:11" x14ac:dyDescent="0.25">
      <c r="A62" s="315"/>
      <c r="B62" s="316"/>
      <c r="C62" s="101" t="s">
        <v>30</v>
      </c>
      <c r="D62" s="360"/>
      <c r="E62" s="361"/>
      <c r="F62" s="363"/>
      <c r="G62" s="101" t="s">
        <v>30</v>
      </c>
      <c r="H62" s="360"/>
      <c r="I62" s="361"/>
    </row>
    <row r="63" spans="1:11" x14ac:dyDescent="0.25">
      <c r="A63" s="317"/>
      <c r="B63" s="318"/>
      <c r="C63" s="101" t="s">
        <v>31</v>
      </c>
      <c r="D63" s="360" t="s">
        <v>170</v>
      </c>
      <c r="E63" s="361"/>
      <c r="F63" s="364"/>
      <c r="G63" s="101" t="s">
        <v>31</v>
      </c>
      <c r="H63" s="360" t="s">
        <v>170</v>
      </c>
      <c r="I63" s="361"/>
    </row>
    <row r="66" spans="1:11" x14ac:dyDescent="0.25">
      <c r="A66" s="146"/>
      <c r="B66" s="146"/>
      <c r="C66" s="146"/>
      <c r="D66" s="146"/>
      <c r="E66" s="146"/>
      <c r="F66" s="146"/>
      <c r="G66" s="146"/>
      <c r="H66" s="146"/>
      <c r="I66" s="146"/>
      <c r="J66" s="146"/>
      <c r="K66" s="146"/>
    </row>
  </sheetData>
  <mergeCells count="32">
    <mergeCell ref="J11:J13"/>
    <mergeCell ref="K11:K13"/>
    <mergeCell ref="F12:F13"/>
    <mergeCell ref="A11:A13"/>
    <mergeCell ref="B11:B13"/>
    <mergeCell ref="G11:G13"/>
    <mergeCell ref="H11:H13"/>
    <mergeCell ref="I11:I13"/>
    <mergeCell ref="A26:B28"/>
    <mergeCell ref="D26:E26"/>
    <mergeCell ref="F26:F28"/>
    <mergeCell ref="H26:I26"/>
    <mergeCell ref="D27:E27"/>
    <mergeCell ref="H27:I27"/>
    <mergeCell ref="D28:E28"/>
    <mergeCell ref="H28:I28"/>
    <mergeCell ref="J46:J48"/>
    <mergeCell ref="K46:K48"/>
    <mergeCell ref="F47:F48"/>
    <mergeCell ref="A61:B63"/>
    <mergeCell ref="D61:E61"/>
    <mergeCell ref="F61:F63"/>
    <mergeCell ref="H61:I61"/>
    <mergeCell ref="D62:E62"/>
    <mergeCell ref="H62:I62"/>
    <mergeCell ref="D63:E63"/>
    <mergeCell ref="H63:I63"/>
    <mergeCell ref="A46:A48"/>
    <mergeCell ref="B46:B48"/>
    <mergeCell ref="G46:G48"/>
    <mergeCell ref="H46:H48"/>
    <mergeCell ref="I46:I48"/>
  </mergeCells>
  <pageMargins left="0.7" right="0.7" top="0.75" bottom="0.75" header="0.3" footer="0.3"/>
  <pageSetup paperSize="9" scale="8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Aneksi.1</vt:lpstr>
      <vt:lpstr>Aneksi.2</vt:lpstr>
      <vt:lpstr>Aneksi.3</vt:lpstr>
      <vt:lpstr>Aneksi.3.1</vt:lpstr>
      <vt:lpstr>Aneksi.4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2024-03-25T15:07:04Z</dcterms:modified>
</cp:coreProperties>
</file>