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i 2023" sheetId="1" r:id="rId1"/>
    <sheet name="plani me # fondeve" sheetId="2" r:id="rId2"/>
    <sheet name="plani # fonde tetor 202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tatjana</author>
  </authors>
  <commentList>
    <comment ref="B123" authorId="0">
      <text>
        <r>
          <rPr>
            <b/>
            <sz val="9"/>
            <rFont val="Tahoma"/>
            <family val="2"/>
          </rPr>
          <t>tatjana:</t>
        </r>
        <r>
          <rPr>
            <sz val="9"/>
            <rFont val="Tahoma"/>
            <family val="2"/>
          </rPr>
          <t xml:space="preserve">
paisje elektrike dhe paisje mobilje jane  nje produkt I vetem</t>
        </r>
      </text>
    </comment>
  </commentList>
</comments>
</file>

<file path=xl/comments2.xml><?xml version="1.0" encoding="utf-8"?>
<comments xmlns="http://schemas.openxmlformats.org/spreadsheetml/2006/main">
  <authors>
    <author>tatjana</author>
  </authors>
  <commentList>
    <comment ref="B116" authorId="0">
      <text>
        <r>
          <rPr>
            <b/>
            <sz val="9"/>
            <rFont val="Tahoma"/>
            <family val="2"/>
          </rPr>
          <t>tatjana:</t>
        </r>
        <r>
          <rPr>
            <sz val="9"/>
            <rFont val="Tahoma"/>
            <family val="2"/>
          </rPr>
          <t xml:space="preserve">
paisje elektrike dhe paisje mobilje jane  nje produkt I vetem</t>
        </r>
      </text>
    </comment>
  </commentList>
</comments>
</file>

<file path=xl/comments3.xml><?xml version="1.0" encoding="utf-8"?>
<comments xmlns="http://schemas.openxmlformats.org/spreadsheetml/2006/main">
  <authors>
    <author>tatjana</author>
  </authors>
  <commentList>
    <comment ref="B116" authorId="0">
      <text>
        <r>
          <rPr>
            <b/>
            <sz val="9"/>
            <rFont val="Tahoma"/>
            <family val="2"/>
          </rPr>
          <t>tatjana:</t>
        </r>
        <r>
          <rPr>
            <sz val="9"/>
            <rFont val="Tahoma"/>
            <family val="2"/>
          </rPr>
          <t xml:space="preserve">
paisje elektrike dhe paisje mobilje jane  nje produkt I vetem</t>
        </r>
      </text>
    </comment>
  </commentList>
</comments>
</file>

<file path=xl/sharedStrings.xml><?xml version="1.0" encoding="utf-8"?>
<sst xmlns="http://schemas.openxmlformats.org/spreadsheetml/2006/main" count="470" uniqueCount="151">
  <si>
    <t>Republika e Shqiperise</t>
  </si>
  <si>
    <t>Shtojca 1</t>
  </si>
  <si>
    <t>EMERTIMI</t>
  </si>
  <si>
    <t>Plani vjetor</t>
  </si>
  <si>
    <t>Tremujori</t>
  </si>
  <si>
    <t>I</t>
  </si>
  <si>
    <t>II</t>
  </si>
  <si>
    <t>III</t>
  </si>
  <si>
    <t>IV</t>
  </si>
  <si>
    <t>Paga neto</t>
  </si>
  <si>
    <t>Sigurim shoqeror 11.2%</t>
  </si>
  <si>
    <t>Sigurim suplementar</t>
  </si>
  <si>
    <t>Ore jashte orarit gjyqtareve</t>
  </si>
  <si>
    <t>Ore jashte orarit administrates</t>
  </si>
  <si>
    <t>Kontributi i Sig.Shoq.</t>
  </si>
  <si>
    <t>SHPENZIME UDHETIMI</t>
  </si>
  <si>
    <t>Dieta administrative</t>
  </si>
  <si>
    <t>Dieta per komandimet</t>
  </si>
  <si>
    <t xml:space="preserve">Dieta per trajnime </t>
  </si>
  <si>
    <t>Dieta per kolegjin zgjedhor</t>
  </si>
  <si>
    <t>MATERIALE E SHERBIME ZYRE</t>
  </si>
  <si>
    <t>Shtypshkrime</t>
  </si>
  <si>
    <t>Leter</t>
  </si>
  <si>
    <t>Kancelari</t>
  </si>
  <si>
    <t>Tonera</t>
  </si>
  <si>
    <t xml:space="preserve">Materiale Pastrim  </t>
  </si>
  <si>
    <t xml:space="preserve">Materiale te vogla rutine </t>
  </si>
  <si>
    <t>Njoftime</t>
  </si>
  <si>
    <t>Botime</t>
  </si>
  <si>
    <t>Internet( Instalimi i sherbimit te lidhjes te internetit)</t>
  </si>
  <si>
    <t>Karburant per Gjenerator</t>
  </si>
  <si>
    <t>Karburant per kaldaje</t>
  </si>
  <si>
    <t>SHERBIME</t>
  </si>
  <si>
    <t>Energji Elektrike</t>
  </si>
  <si>
    <t>Uje</t>
  </si>
  <si>
    <t>Shpenzime faksi dhe telegrafike</t>
  </si>
  <si>
    <t>Telefon fiks</t>
  </si>
  <si>
    <t>Telef.celular</t>
  </si>
  <si>
    <t>Posta dhe Sherbimi Korier</t>
  </si>
  <si>
    <t>SHPENZIME TRANSPORTI</t>
  </si>
  <si>
    <t>Karburant per automjet</t>
  </si>
  <si>
    <t>Pjese Kembimi.</t>
  </si>
  <si>
    <t>Mirmbajte Mjeteve te Transportit</t>
  </si>
  <si>
    <t>Siguracioni</t>
  </si>
  <si>
    <t>SHPENZ.MIRMBAJTJE TE ZAK.</t>
  </si>
  <si>
    <t>Mirmbajte godine</t>
  </si>
  <si>
    <t>Mirembajtje lulishte</t>
  </si>
  <si>
    <t>Mirembaj paisje kondicioneri</t>
  </si>
  <si>
    <t>Mirembaj paisje kaldaje</t>
  </si>
  <si>
    <t>Mirembaj paisje gjeneratori</t>
  </si>
  <si>
    <t>Mirembaj paisje fotokopje</t>
  </si>
  <si>
    <t>Mirembaj paisje kompjuteri</t>
  </si>
  <si>
    <t>Mirembaj paisje printeri</t>
  </si>
  <si>
    <t>Mirembaj paisje serveri</t>
  </si>
  <si>
    <t>Mirembaj paisje fax</t>
  </si>
  <si>
    <t>Mirembajtje telefoni</t>
  </si>
  <si>
    <t>Mirembajtje stabilizator</t>
  </si>
  <si>
    <t>Mirembajtje central telefoni</t>
  </si>
  <si>
    <t>Mirembajtje qender zeri</t>
  </si>
  <si>
    <t>Mirembajtje ashensori</t>
  </si>
  <si>
    <t>Mirembajtje elektrike</t>
  </si>
  <si>
    <t>Mirembajtje paisje zyre</t>
  </si>
  <si>
    <t>Mirembajtje sistem sigurie</t>
  </si>
  <si>
    <t>Mirembajtje rrjeti kompjuterik(network LAN)</t>
  </si>
  <si>
    <t>Miremb.programe(software per menaxh.ceshtjeve gjyqesore.)</t>
  </si>
  <si>
    <t>Miremb.programe(software per legjislacionin shqiptar)</t>
  </si>
  <si>
    <t>Mirembajtje faqe interneti(faqe web)</t>
  </si>
  <si>
    <t>SHPENZIME TE TJERA SPECIALE</t>
  </si>
  <si>
    <t>Shpenzim pritje percjellje</t>
  </si>
  <si>
    <t>Shpenz. per Aktivitete Sociale</t>
  </si>
  <si>
    <t>Shpenz. Tatim &amp; taksa</t>
  </si>
  <si>
    <t>Shpenz.siguracion ndertese</t>
  </si>
  <si>
    <t>Shpenz.Pagese eksperti</t>
  </si>
  <si>
    <t>Shpenz.Pagese psikologe</t>
  </si>
  <si>
    <t xml:space="preserve">Shpenz.Avokate </t>
  </si>
  <si>
    <t>Shpenz.per honorare(bordi)</t>
  </si>
  <si>
    <t>Shpenz.perkethime</t>
  </si>
  <si>
    <t>Shpenzime per pagesa kuotizacioni</t>
  </si>
  <si>
    <t>Pagese komisjoni per tenderat</t>
  </si>
  <si>
    <t>Ekzekutime Vendimi</t>
  </si>
  <si>
    <t>Shpenz.per konferencen gjyqesore</t>
  </si>
  <si>
    <t>Shpenzim leje ndertimi</t>
  </si>
  <si>
    <t>Shpenzime rruajtjen e objektit</t>
  </si>
  <si>
    <t>Shpenzim sigurimin e gjyqtareve krimeve</t>
  </si>
  <si>
    <t>Transferim tek individi (per gjyqtaret ne liste pritje)</t>
  </si>
  <si>
    <t>Ndihme ekonomike</t>
  </si>
  <si>
    <t>INVESTIME  GJITHESEJ</t>
  </si>
  <si>
    <t>Projekt per rikonstrusion te plote te godines.</t>
  </si>
  <si>
    <t>Projekt per ndertim te ri  te godines.</t>
  </si>
  <si>
    <t>Ndertim</t>
  </si>
  <si>
    <t>Rikonstruksion i plote</t>
  </si>
  <si>
    <t>Rikonstruksion ne nivel mirembajtje</t>
  </si>
  <si>
    <t xml:space="preserve">Mjete Transporti </t>
  </si>
  <si>
    <t>Paisje elektronike</t>
  </si>
  <si>
    <t>Paisje sigurie</t>
  </si>
  <si>
    <t>Paisje mobilje</t>
  </si>
  <si>
    <t>Paisje elektrike</t>
  </si>
  <si>
    <t>Paisje te tjera</t>
  </si>
  <si>
    <t>TOTALI</t>
  </si>
  <si>
    <t>Kryetari Deges Buxhetit</t>
  </si>
  <si>
    <t>Transferta korrente te brendeshme</t>
  </si>
  <si>
    <t>Trans per Buxh. Fam. &amp; Individ</t>
  </si>
  <si>
    <t>Program elektronik per dixhitalizimin e aktivitetit financiar, buxh, e burimeve njerzore</t>
  </si>
  <si>
    <t>Kontributi i Sig.Shendetesor</t>
  </si>
  <si>
    <t>shku</t>
  </si>
  <si>
    <t>mar</t>
  </si>
  <si>
    <t>prill</t>
  </si>
  <si>
    <t>maj</t>
  </si>
  <si>
    <t>korr</t>
  </si>
  <si>
    <t>gush</t>
  </si>
  <si>
    <t>shta</t>
  </si>
  <si>
    <t>tet</t>
  </si>
  <si>
    <t>nent</t>
  </si>
  <si>
    <t>dhjet</t>
  </si>
  <si>
    <t>janar</t>
  </si>
  <si>
    <t>PAGA,SHPERB,SHPEN.TJERA 600</t>
  </si>
  <si>
    <t>KONTRIBUTE TE SIG. SHOQER. 601</t>
  </si>
  <si>
    <t>MALLRA DHE SHERB.TJERA 602</t>
  </si>
  <si>
    <t>shkurt</t>
  </si>
  <si>
    <t>korrik</t>
  </si>
  <si>
    <t>Gjykata Rrethit Korce</t>
  </si>
  <si>
    <t>Raport</t>
  </si>
  <si>
    <t>Taqtim Page</t>
  </si>
  <si>
    <t>Shtese page vjetersi</t>
  </si>
  <si>
    <t>Shtese page veshtiresi</t>
  </si>
  <si>
    <t>Shtese page funksion</t>
  </si>
  <si>
    <t xml:space="preserve">Tremujori </t>
  </si>
  <si>
    <t>Shpenz roje objekti</t>
  </si>
  <si>
    <t>shpenzime trans larje</t>
  </si>
  <si>
    <t xml:space="preserve">kontroll makine </t>
  </si>
  <si>
    <t>Raimonda Teneqexhi</t>
  </si>
  <si>
    <t>shtator</t>
  </si>
  <si>
    <t>tetror</t>
  </si>
  <si>
    <t>qershor</t>
  </si>
  <si>
    <t>dhjetor</t>
  </si>
  <si>
    <t>000 lek</t>
  </si>
  <si>
    <t>mars</t>
  </si>
  <si>
    <t>punonjes kontrate</t>
  </si>
  <si>
    <t>Materiale dezif covid</t>
  </si>
  <si>
    <t>Kolaudim ashensori</t>
  </si>
  <si>
    <t>10.29.023</t>
  </si>
  <si>
    <t>Materiale zyre(kuti arkivi)</t>
  </si>
  <si>
    <t>Plani buxhetor viti 2023</t>
  </si>
  <si>
    <t>ZVKryetar Gjykates</t>
  </si>
  <si>
    <t xml:space="preserve">              BESNIK  SHEHU</t>
  </si>
  <si>
    <t>ndryshimet deri shtator 2023</t>
  </si>
  <si>
    <t xml:space="preserve">            ERVIN  SULAJ</t>
  </si>
  <si>
    <t>ndryshimet deri tetor 2023 2023</t>
  </si>
  <si>
    <t xml:space="preserve">Pergjegjesi I Sektorit Buxhetit </t>
  </si>
  <si>
    <t>ZV/KRYETAR</t>
  </si>
  <si>
    <t>ERVIN  SULAJ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</si>
</sst>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5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/>
    </border>
    <border>
      <left style="medium"/>
      <right/>
      <top style="thin"/>
      <bottom style="thin"/>
    </border>
    <border>
      <left style="thin"/>
      <right>
        <color indexed="63"/>
      </right>
      <top/>
      <bottom/>
    </border>
    <border>
      <left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6" fillId="4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8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23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9" fillId="0" borderId="1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 wrapText="1"/>
    </xf>
    <xf numFmtId="3" fontId="9" fillId="0" borderId="24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26" xfId="0" applyBorder="1" applyAlignment="1">
      <alignment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3" fontId="5" fillId="0" borderId="27" xfId="0" applyNumberFormat="1" applyFont="1" applyBorder="1" applyAlignment="1">
      <alignment/>
    </xf>
    <xf numFmtId="0" fontId="3" fillId="0" borderId="28" xfId="0" applyFont="1" applyBorder="1" applyAlignment="1">
      <alignment wrapText="1"/>
    </xf>
    <xf numFmtId="3" fontId="5" fillId="0" borderId="1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/>
    </xf>
    <xf numFmtId="3" fontId="3" fillId="0" borderId="15" xfId="0" applyNumberFormat="1" applyFont="1" applyBorder="1" applyAlignment="1">
      <alignment wrapText="1"/>
    </xf>
    <xf numFmtId="3" fontId="9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30" xfId="0" applyFont="1" applyBorder="1" applyAlignment="1">
      <alignment/>
    </xf>
    <xf numFmtId="0" fontId="6" fillId="5" borderId="28" xfId="0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wrapText="1"/>
    </xf>
    <xf numFmtId="3" fontId="3" fillId="0" borderId="35" xfId="0" applyNumberFormat="1" applyFont="1" applyBorder="1" applyAlignment="1">
      <alignment wrapText="1"/>
    </xf>
    <xf numFmtId="3" fontId="3" fillId="0" borderId="36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10" fillId="0" borderId="10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5" fillId="0" borderId="37" xfId="0" applyNumberFormat="1" applyFont="1" applyBorder="1" applyAlignment="1">
      <alignment/>
    </xf>
    <xf numFmtId="3" fontId="4" fillId="32" borderId="17" xfId="0" applyNumberFormat="1" applyFont="1" applyFill="1" applyBorder="1" applyAlignment="1">
      <alignment/>
    </xf>
    <xf numFmtId="3" fontId="4" fillId="32" borderId="24" xfId="0" applyNumberFormat="1" applyFont="1" applyFill="1" applyBorder="1" applyAlignment="1">
      <alignment/>
    </xf>
    <xf numFmtId="3" fontId="4" fillId="32" borderId="38" xfId="0" applyNumberFormat="1" applyFont="1" applyFill="1" applyBorder="1" applyAlignment="1">
      <alignment/>
    </xf>
    <xf numFmtId="3" fontId="4" fillId="32" borderId="18" xfId="0" applyNumberFormat="1" applyFont="1" applyFill="1" applyBorder="1" applyAlignment="1">
      <alignment/>
    </xf>
    <xf numFmtId="3" fontId="4" fillId="32" borderId="37" xfId="0" applyNumberFormat="1" applyFont="1" applyFill="1" applyBorder="1" applyAlignment="1">
      <alignment/>
    </xf>
    <xf numFmtId="3" fontId="3" fillId="32" borderId="24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3" fontId="4" fillId="34" borderId="35" xfId="0" applyNumberFormat="1" applyFont="1" applyFill="1" applyBorder="1" applyAlignment="1">
      <alignment/>
    </xf>
    <xf numFmtId="3" fontId="4" fillId="0" borderId="4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0" fillId="0" borderId="41" xfId="0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43" xfId="0" applyFont="1" applyFill="1" applyBorder="1" applyAlignment="1">
      <alignment wrapText="1"/>
    </xf>
    <xf numFmtId="0" fontId="6" fillId="33" borderId="4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1"/>
  <sheetViews>
    <sheetView tabSelected="1" zoomScalePageLayoutView="0" workbookViewId="0" topLeftCell="A8">
      <pane ySplit="5" topLeftCell="A13" activePane="bottomLeft" state="frozen"/>
      <selection pane="topLeft" activeCell="A9" sqref="A9"/>
      <selection pane="bottomLeft" activeCell="C120" sqref="C120"/>
    </sheetView>
  </sheetViews>
  <sheetFormatPr defaultColWidth="9.140625" defaultRowHeight="15.75" customHeight="1"/>
  <cols>
    <col min="1" max="1" width="4.7109375" style="0" customWidth="1"/>
    <col min="2" max="2" width="23.140625" style="0" customWidth="1"/>
    <col min="3" max="3" width="9.421875" style="0" customWidth="1"/>
    <col min="4" max="4" width="8.00390625" style="0" customWidth="1"/>
    <col min="5" max="5" width="7.140625" style="0" customWidth="1"/>
    <col min="6" max="6" width="7.421875" style="0" customWidth="1"/>
    <col min="7" max="7" width="7.7109375" style="0" customWidth="1"/>
    <col min="8" max="8" width="10.140625" style="0" customWidth="1"/>
    <col min="9" max="9" width="8.00390625" style="0" customWidth="1"/>
    <col min="10" max="10" width="7.57421875" style="0" customWidth="1"/>
    <col min="11" max="11" width="8.140625" style="0" customWidth="1"/>
    <col min="12" max="12" width="10.57421875" style="0" customWidth="1"/>
    <col min="13" max="13" width="7.28125" style="0" customWidth="1"/>
    <col min="14" max="14" width="8.28125" style="0" customWidth="1"/>
    <col min="15" max="15" width="8.421875" style="0" customWidth="1"/>
    <col min="16" max="16" width="8.140625" style="0" customWidth="1"/>
    <col min="17" max="17" width="10.00390625" style="0" customWidth="1"/>
    <col min="18" max="18" width="8.140625" style="0" customWidth="1"/>
    <col min="19" max="19" width="8.57421875" style="0" customWidth="1"/>
  </cols>
  <sheetData>
    <row r="2" spans="1:18" ht="15.75" customHeight="1">
      <c r="A2" s="124" t="s">
        <v>0</v>
      </c>
      <c r="B2" s="12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 t="s">
        <v>1</v>
      </c>
      <c r="Q2" s="7"/>
      <c r="R2" s="7"/>
    </row>
    <row r="3" spans="1:18" ht="15.75" customHeight="1">
      <c r="A3" s="124" t="s">
        <v>120</v>
      </c>
      <c r="B3" s="124"/>
      <c r="C3" s="7"/>
      <c r="D3" s="7"/>
      <c r="E3" s="7"/>
      <c r="F3" s="124"/>
      <c r="G3" s="124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.75" customHeight="1">
      <c r="A4" s="39"/>
      <c r="B4" s="39">
        <v>1029023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.75" customHeight="1">
      <c r="A6" s="3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4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>
      <c r="A9" s="7"/>
      <c r="B9" s="7" t="s">
        <v>120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5.75" customHeight="1" thickBot="1">
      <c r="A10" s="7"/>
      <c r="B10" s="7" t="s">
        <v>140</v>
      </c>
      <c r="C10" s="7"/>
      <c r="D10" s="7"/>
      <c r="E10" s="7" t="s">
        <v>142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s">
        <v>135</v>
      </c>
      <c r="R10" s="7"/>
    </row>
    <row r="11" spans="1:19" ht="15.75" customHeight="1" thickBot="1">
      <c r="A11" s="125"/>
      <c r="B11" s="125" t="s">
        <v>2</v>
      </c>
      <c r="C11" s="127" t="s">
        <v>3</v>
      </c>
      <c r="D11" s="129" t="s">
        <v>126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30"/>
    </row>
    <row r="12" spans="1:19" ht="15.75" customHeight="1" thickBot="1">
      <c r="A12" s="126"/>
      <c r="B12" s="126"/>
      <c r="C12" s="128"/>
      <c r="D12" s="58" t="s">
        <v>5</v>
      </c>
      <c r="E12" s="57" t="s">
        <v>114</v>
      </c>
      <c r="F12" s="54" t="s">
        <v>118</v>
      </c>
      <c r="G12" s="60" t="s">
        <v>136</v>
      </c>
      <c r="H12" s="58" t="s">
        <v>6</v>
      </c>
      <c r="I12" s="57" t="s">
        <v>106</v>
      </c>
      <c r="J12" s="54" t="s">
        <v>107</v>
      </c>
      <c r="K12" s="60" t="s">
        <v>133</v>
      </c>
      <c r="L12" s="40" t="s">
        <v>7</v>
      </c>
      <c r="M12" s="63" t="s">
        <v>119</v>
      </c>
      <c r="N12" s="55" t="s">
        <v>109</v>
      </c>
      <c r="O12" s="64" t="s">
        <v>131</v>
      </c>
      <c r="P12" s="40" t="s">
        <v>8</v>
      </c>
      <c r="Q12" s="63" t="s">
        <v>132</v>
      </c>
      <c r="R12" s="55" t="s">
        <v>112</v>
      </c>
      <c r="S12" s="56" t="s">
        <v>134</v>
      </c>
    </row>
    <row r="13" spans="1:19" ht="15.75" customHeight="1" thickBot="1">
      <c r="A13" s="8">
        <v>1</v>
      </c>
      <c r="B13" s="8" t="s">
        <v>115</v>
      </c>
      <c r="C13" s="106">
        <f>SUM(C14:C24)</f>
        <v>71000</v>
      </c>
      <c r="D13" s="106">
        <f>SUM(D14:D24)</f>
        <v>30000</v>
      </c>
      <c r="E13" s="106">
        <f>E14+E15+E16+E17+E18+E19+E20+E21+E22</f>
        <v>10000</v>
      </c>
      <c r="F13" s="106">
        <f>F14+F15+F16+F17+F18+F19+F20+F21+F22</f>
        <v>10000</v>
      </c>
      <c r="G13" s="106">
        <f>G14+G15+G16+G17+G18+G19+G20+G21+G22</f>
        <v>10000</v>
      </c>
      <c r="H13" s="106">
        <f>SUM(H14:H24)</f>
        <v>21000</v>
      </c>
      <c r="I13" s="106">
        <f>I14+I15+I16+I17+I18+I19+I20+I21+I22</f>
        <v>10000</v>
      </c>
      <c r="J13" s="106">
        <f>J14+J15+J16+J17+J18+J19+J20+J21+J22</f>
        <v>6000</v>
      </c>
      <c r="K13" s="106">
        <f>K14+K15+K16+K17+K18+K19+K20+K21+K22</f>
        <v>5000</v>
      </c>
      <c r="L13" s="106">
        <f>SUM(L14:L24)</f>
        <v>13500</v>
      </c>
      <c r="M13" s="106">
        <f>M14+M15+M16+M17+M18+M19+M20+M21+M22</f>
        <v>4500</v>
      </c>
      <c r="N13" s="106">
        <f>N14+N15+N16+N17+N18+N19+N20+N21+N22</f>
        <v>4500</v>
      </c>
      <c r="O13" s="106">
        <f>O14+O15+O16+O17+O18+O19+O20+O21+O22</f>
        <v>4500</v>
      </c>
      <c r="P13" s="106">
        <f>SUM(P14:P24)</f>
        <v>6500</v>
      </c>
      <c r="Q13" s="106">
        <f>Q14+Q15+Q16+Q17+Q18+Q19+Q20+Q21+Q22</f>
        <v>3000</v>
      </c>
      <c r="R13" s="106">
        <f>R14+R15+R16+R17+R18+R19+R20+R21+R22</f>
        <v>2000</v>
      </c>
      <c r="S13" s="106">
        <f>S14+S15+S16+S17+S18+S19+S20+S21+S22</f>
        <v>1500</v>
      </c>
    </row>
    <row r="14" spans="1:19" ht="15.75" customHeight="1">
      <c r="A14" s="10"/>
      <c r="B14" s="11" t="s">
        <v>9</v>
      </c>
      <c r="C14" s="101">
        <f>D14+H14+L14+P14</f>
        <v>39800</v>
      </c>
      <c r="D14" s="101">
        <f>E14+F14+G14</f>
        <v>16800</v>
      </c>
      <c r="E14" s="10">
        <v>5600</v>
      </c>
      <c r="F14" s="10">
        <v>5600</v>
      </c>
      <c r="G14" s="23">
        <v>5600</v>
      </c>
      <c r="H14" s="101">
        <f>I14+J14+K14</f>
        <v>11700</v>
      </c>
      <c r="I14" s="10">
        <v>5600</v>
      </c>
      <c r="J14" s="23">
        <v>3300</v>
      </c>
      <c r="K14" s="10">
        <v>2800</v>
      </c>
      <c r="L14" s="101">
        <f>M14+N14+O14</f>
        <v>7500</v>
      </c>
      <c r="M14" s="23">
        <v>2500</v>
      </c>
      <c r="N14" s="10">
        <v>2500</v>
      </c>
      <c r="O14" s="104">
        <v>2500</v>
      </c>
      <c r="P14" s="101">
        <f>Q14+R14+S14</f>
        <v>3800</v>
      </c>
      <c r="Q14" s="102">
        <v>1700</v>
      </c>
      <c r="R14" s="103">
        <v>1100</v>
      </c>
      <c r="S14" s="105">
        <v>1000</v>
      </c>
    </row>
    <row r="15" spans="1:19" ht="15.75" customHeight="1">
      <c r="A15" s="13"/>
      <c r="B15" s="14" t="s">
        <v>121</v>
      </c>
      <c r="C15" s="12">
        <f aca="true" t="shared" si="0" ref="C15:C27">D15+H15+L15+P15</f>
        <v>870</v>
      </c>
      <c r="D15" s="12">
        <f>E15+F15+G15</f>
        <v>280</v>
      </c>
      <c r="E15" s="13">
        <v>80</v>
      </c>
      <c r="F15" s="13">
        <v>120</v>
      </c>
      <c r="G15" s="13">
        <v>80</v>
      </c>
      <c r="H15" s="12">
        <f>I15+J15+K15</f>
        <v>250</v>
      </c>
      <c r="I15" s="13">
        <v>80</v>
      </c>
      <c r="J15" s="13">
        <v>80</v>
      </c>
      <c r="K15" s="13">
        <v>90</v>
      </c>
      <c r="L15" s="101">
        <f>M15+N15+O15</f>
        <v>198</v>
      </c>
      <c r="M15" s="13">
        <v>70</v>
      </c>
      <c r="N15" s="13">
        <v>48</v>
      </c>
      <c r="O15" s="61">
        <v>80</v>
      </c>
      <c r="P15" s="101">
        <f>Q15+R15+S15</f>
        <v>142</v>
      </c>
      <c r="Q15" s="47">
        <v>72</v>
      </c>
      <c r="R15" s="41">
        <v>50</v>
      </c>
      <c r="S15" s="2">
        <v>20</v>
      </c>
    </row>
    <row r="16" spans="1:19" ht="15.75" customHeight="1">
      <c r="A16" s="13"/>
      <c r="B16" s="14" t="s">
        <v>122</v>
      </c>
      <c r="C16" s="12">
        <f t="shared" si="0"/>
        <v>7800</v>
      </c>
      <c r="D16" s="12">
        <f aca="true" t="shared" si="1" ref="D16:D24">E16+F16+G16</f>
        <v>3340</v>
      </c>
      <c r="E16" s="13">
        <v>1100</v>
      </c>
      <c r="F16" s="13">
        <v>1100</v>
      </c>
      <c r="G16" s="13">
        <v>1140</v>
      </c>
      <c r="H16" s="12">
        <f aca="true" t="shared" si="2" ref="H16:H23">I16+J16+K16</f>
        <v>2310</v>
      </c>
      <c r="I16" s="13">
        <v>1100</v>
      </c>
      <c r="J16" s="13">
        <v>660</v>
      </c>
      <c r="K16" s="13">
        <v>550</v>
      </c>
      <c r="L16" s="12">
        <f aca="true" t="shared" si="3" ref="L16:L24">M16+N16+O16</f>
        <v>1500</v>
      </c>
      <c r="M16" s="13">
        <v>500</v>
      </c>
      <c r="N16" s="13">
        <v>500</v>
      </c>
      <c r="O16" s="61">
        <v>500</v>
      </c>
      <c r="P16" s="12">
        <f aca="true" t="shared" si="4" ref="P16:P24">Q16+R16+S16</f>
        <v>650</v>
      </c>
      <c r="Q16" s="47">
        <v>350</v>
      </c>
      <c r="R16" s="41">
        <v>200</v>
      </c>
      <c r="S16" s="2">
        <v>100</v>
      </c>
    </row>
    <row r="17" spans="1:19" ht="15.75" customHeight="1">
      <c r="A17" s="13"/>
      <c r="B17" s="14" t="s">
        <v>10</v>
      </c>
      <c r="C17" s="12">
        <f t="shared" si="0"/>
        <v>5700</v>
      </c>
      <c r="D17" s="12">
        <f t="shared" si="1"/>
        <v>2400</v>
      </c>
      <c r="E17" s="13">
        <v>800</v>
      </c>
      <c r="F17" s="13">
        <v>800</v>
      </c>
      <c r="G17" s="13">
        <v>800</v>
      </c>
      <c r="H17" s="12">
        <f t="shared" si="2"/>
        <v>1680</v>
      </c>
      <c r="I17" s="13">
        <v>800</v>
      </c>
      <c r="J17" s="13">
        <v>480</v>
      </c>
      <c r="K17" s="13">
        <v>400</v>
      </c>
      <c r="L17" s="12">
        <f t="shared" si="3"/>
        <v>1050</v>
      </c>
      <c r="M17" s="13">
        <v>350</v>
      </c>
      <c r="N17" s="13">
        <v>350</v>
      </c>
      <c r="O17" s="61">
        <v>350</v>
      </c>
      <c r="P17" s="12">
        <f t="shared" si="4"/>
        <v>570</v>
      </c>
      <c r="Q17" s="47">
        <v>250</v>
      </c>
      <c r="R17" s="41">
        <v>200</v>
      </c>
      <c r="S17" s="2">
        <v>120</v>
      </c>
    </row>
    <row r="18" spans="1:19" ht="15.75" customHeight="1">
      <c r="A18" s="13"/>
      <c r="B18" s="14" t="s">
        <v>11</v>
      </c>
      <c r="C18" s="12">
        <f t="shared" si="0"/>
        <v>2130</v>
      </c>
      <c r="D18" s="12">
        <f t="shared" si="1"/>
        <v>900</v>
      </c>
      <c r="E18" s="13">
        <v>300</v>
      </c>
      <c r="F18" s="13">
        <v>300</v>
      </c>
      <c r="G18" s="13">
        <v>300</v>
      </c>
      <c r="H18" s="12">
        <f t="shared" si="2"/>
        <v>630</v>
      </c>
      <c r="I18" s="13">
        <v>300</v>
      </c>
      <c r="J18" s="13">
        <v>200</v>
      </c>
      <c r="K18" s="13">
        <v>130</v>
      </c>
      <c r="L18" s="12">
        <f t="shared" si="3"/>
        <v>400</v>
      </c>
      <c r="M18" s="13">
        <v>130</v>
      </c>
      <c r="N18" s="13">
        <v>140</v>
      </c>
      <c r="O18" s="61">
        <v>130</v>
      </c>
      <c r="P18" s="12">
        <f t="shared" si="4"/>
        <v>200</v>
      </c>
      <c r="Q18" s="47">
        <v>100</v>
      </c>
      <c r="R18" s="41">
        <v>50</v>
      </c>
      <c r="S18" s="2">
        <v>50</v>
      </c>
    </row>
    <row r="19" spans="1:19" ht="15.75" customHeight="1">
      <c r="A19" s="13"/>
      <c r="B19" s="14" t="s">
        <v>123</v>
      </c>
      <c r="C19" s="12">
        <f t="shared" si="0"/>
        <v>9300</v>
      </c>
      <c r="D19" s="12">
        <f t="shared" si="1"/>
        <v>3900</v>
      </c>
      <c r="E19" s="16">
        <v>1300</v>
      </c>
      <c r="F19" s="16">
        <v>1300</v>
      </c>
      <c r="G19" s="16">
        <v>1300</v>
      </c>
      <c r="H19" s="12">
        <f t="shared" si="2"/>
        <v>2790</v>
      </c>
      <c r="I19" s="16">
        <v>1340</v>
      </c>
      <c r="J19" s="16">
        <v>800</v>
      </c>
      <c r="K19" s="16">
        <v>650</v>
      </c>
      <c r="L19" s="12">
        <f t="shared" si="3"/>
        <v>1800</v>
      </c>
      <c r="M19" s="16">
        <v>600</v>
      </c>
      <c r="N19" s="16">
        <v>620</v>
      </c>
      <c r="O19" s="61">
        <v>580</v>
      </c>
      <c r="P19" s="12">
        <f t="shared" si="4"/>
        <v>810</v>
      </c>
      <c r="Q19" s="47">
        <v>360</v>
      </c>
      <c r="R19" s="41">
        <v>360</v>
      </c>
      <c r="S19" s="2">
        <v>90</v>
      </c>
    </row>
    <row r="20" spans="1:19" ht="15.75" customHeight="1">
      <c r="A20" s="13"/>
      <c r="B20" s="14" t="s">
        <v>124</v>
      </c>
      <c r="C20" s="12">
        <f t="shared" si="0"/>
        <v>1100</v>
      </c>
      <c r="D20" s="12">
        <f t="shared" si="1"/>
        <v>480</v>
      </c>
      <c r="E20" s="16">
        <v>160</v>
      </c>
      <c r="F20" s="16">
        <v>160</v>
      </c>
      <c r="G20" s="16">
        <v>160</v>
      </c>
      <c r="H20" s="12">
        <f t="shared" si="2"/>
        <v>340</v>
      </c>
      <c r="I20" s="16">
        <v>160</v>
      </c>
      <c r="J20" s="16">
        <v>100</v>
      </c>
      <c r="K20" s="16">
        <v>80</v>
      </c>
      <c r="L20" s="12">
        <f t="shared" si="3"/>
        <v>210</v>
      </c>
      <c r="M20" s="16">
        <v>70</v>
      </c>
      <c r="N20" s="16">
        <v>70</v>
      </c>
      <c r="O20" s="61">
        <v>70</v>
      </c>
      <c r="P20" s="12">
        <f t="shared" si="4"/>
        <v>70</v>
      </c>
      <c r="Q20" s="47">
        <v>45</v>
      </c>
      <c r="R20" s="41"/>
      <c r="S20" s="2">
        <v>25</v>
      </c>
    </row>
    <row r="21" spans="1:19" ht="15.75" customHeight="1">
      <c r="A21" s="16"/>
      <c r="B21" s="14" t="s">
        <v>125</v>
      </c>
      <c r="C21" s="12">
        <f t="shared" si="0"/>
        <v>190</v>
      </c>
      <c r="D21" s="12">
        <f t="shared" si="1"/>
        <v>60</v>
      </c>
      <c r="E21" s="13">
        <v>20</v>
      </c>
      <c r="F21" s="13">
        <v>20</v>
      </c>
      <c r="G21" s="13">
        <v>20</v>
      </c>
      <c r="H21" s="12">
        <f t="shared" si="2"/>
        <v>50</v>
      </c>
      <c r="I21" s="13">
        <v>20</v>
      </c>
      <c r="J21" s="13">
        <v>30</v>
      </c>
      <c r="K21" s="13"/>
      <c r="L21" s="12">
        <f t="shared" si="3"/>
        <v>42</v>
      </c>
      <c r="M21" s="13"/>
      <c r="N21" s="13">
        <v>32</v>
      </c>
      <c r="O21" s="61">
        <v>10</v>
      </c>
      <c r="P21" s="12">
        <f t="shared" si="4"/>
        <v>38</v>
      </c>
      <c r="Q21" s="47">
        <v>23</v>
      </c>
      <c r="R21" s="41"/>
      <c r="S21" s="2">
        <v>15</v>
      </c>
    </row>
    <row r="22" spans="1:19" ht="15.75" customHeight="1">
      <c r="A22" s="13"/>
      <c r="B22" s="14" t="s">
        <v>12</v>
      </c>
      <c r="C22" s="12">
        <f t="shared" si="0"/>
        <v>4110</v>
      </c>
      <c r="D22" s="12">
        <f t="shared" si="1"/>
        <v>1840</v>
      </c>
      <c r="E22" s="25">
        <v>640</v>
      </c>
      <c r="F22" s="25">
        <v>600</v>
      </c>
      <c r="G22" s="25">
        <v>600</v>
      </c>
      <c r="H22" s="12">
        <f t="shared" si="2"/>
        <v>1250</v>
      </c>
      <c r="I22" s="25">
        <v>600</v>
      </c>
      <c r="J22" s="25">
        <v>350</v>
      </c>
      <c r="K22" s="25">
        <v>300</v>
      </c>
      <c r="L22" s="12">
        <f t="shared" si="3"/>
        <v>800</v>
      </c>
      <c r="M22" s="25">
        <v>280</v>
      </c>
      <c r="N22" s="25">
        <v>240</v>
      </c>
      <c r="O22" s="61">
        <v>280</v>
      </c>
      <c r="P22" s="12">
        <f t="shared" si="4"/>
        <v>220</v>
      </c>
      <c r="Q22" s="47">
        <v>100</v>
      </c>
      <c r="R22" s="41">
        <v>40</v>
      </c>
      <c r="S22" s="2">
        <v>80</v>
      </c>
    </row>
    <row r="23" spans="1:19" ht="15.75" customHeight="1">
      <c r="A23" s="13"/>
      <c r="B23" s="14" t="s">
        <v>13</v>
      </c>
      <c r="C23" s="26">
        <f t="shared" si="0"/>
        <v>0</v>
      </c>
      <c r="D23" s="12">
        <f t="shared" si="1"/>
        <v>0</v>
      </c>
      <c r="E23" s="25"/>
      <c r="F23" s="25"/>
      <c r="G23" s="25"/>
      <c r="H23" s="12">
        <f t="shared" si="2"/>
        <v>0</v>
      </c>
      <c r="I23" s="25"/>
      <c r="J23" s="25"/>
      <c r="K23" s="25"/>
      <c r="L23" s="12">
        <f t="shared" si="3"/>
        <v>0</v>
      </c>
      <c r="M23" s="25"/>
      <c r="N23" s="25"/>
      <c r="O23" s="62"/>
      <c r="P23" s="12">
        <f t="shared" si="4"/>
        <v>0</v>
      </c>
      <c r="Q23" s="51"/>
      <c r="R23" s="52"/>
      <c r="S23" s="4"/>
    </row>
    <row r="24" spans="1:19" ht="15.75" customHeight="1" thickBot="1">
      <c r="A24" s="25"/>
      <c r="B24" s="109" t="s">
        <v>137</v>
      </c>
      <c r="C24" s="26">
        <f t="shared" si="0"/>
        <v>0</v>
      </c>
      <c r="D24" s="12">
        <f t="shared" si="1"/>
        <v>0</v>
      </c>
      <c r="E24" s="110"/>
      <c r="F24" s="110"/>
      <c r="G24" s="110"/>
      <c r="H24" s="12"/>
      <c r="I24" s="110"/>
      <c r="J24" s="110"/>
      <c r="K24" s="110"/>
      <c r="L24" s="26">
        <f t="shared" si="3"/>
        <v>0</v>
      </c>
      <c r="M24" s="110"/>
      <c r="N24" s="110"/>
      <c r="O24" s="111"/>
      <c r="P24" s="26">
        <f t="shared" si="4"/>
        <v>0</v>
      </c>
      <c r="Q24" s="112"/>
      <c r="R24" s="112"/>
      <c r="S24" s="113"/>
    </row>
    <row r="25" spans="1:19" ht="15.75" customHeight="1" thickBot="1">
      <c r="A25" s="8">
        <v>2</v>
      </c>
      <c r="B25" s="8" t="s">
        <v>116</v>
      </c>
      <c r="C25" s="106">
        <f>SUM(C26:C27)</f>
        <v>7000</v>
      </c>
      <c r="D25" s="106">
        <f>SUM(D26:D27)</f>
        <v>2050</v>
      </c>
      <c r="E25" s="107">
        <f>E26+E27</f>
        <v>700</v>
      </c>
      <c r="F25" s="107">
        <f>F26+F27</f>
        <v>700</v>
      </c>
      <c r="G25" s="107">
        <f>G26+G27</f>
        <v>650</v>
      </c>
      <c r="H25" s="106">
        <f>SUM(H26:H27)</f>
        <v>1900</v>
      </c>
      <c r="I25" s="107">
        <f>I26+I27</f>
        <v>650</v>
      </c>
      <c r="J25" s="107">
        <f>J26+J27</f>
        <v>650</v>
      </c>
      <c r="K25" s="107">
        <f>K26+K27</f>
        <v>600</v>
      </c>
      <c r="L25" s="106">
        <f>SUM(L26:L27)</f>
        <v>1750</v>
      </c>
      <c r="M25" s="107">
        <f>M26+M27</f>
        <v>600</v>
      </c>
      <c r="N25" s="107">
        <f>N26+N27</f>
        <v>600</v>
      </c>
      <c r="O25" s="107">
        <f>O26+O27</f>
        <v>550</v>
      </c>
      <c r="P25" s="106">
        <f>SUM(P26:P27)</f>
        <v>1300</v>
      </c>
      <c r="Q25" s="107">
        <f>Q26+Q27</f>
        <v>500</v>
      </c>
      <c r="R25" s="107">
        <f>R26+R27</f>
        <v>500</v>
      </c>
      <c r="S25" s="107">
        <f>S26+S27</f>
        <v>300</v>
      </c>
    </row>
    <row r="26" spans="1:19" ht="15.75" customHeight="1">
      <c r="A26" s="10"/>
      <c r="B26" s="11" t="s">
        <v>14</v>
      </c>
      <c r="C26" s="12">
        <f t="shared" si="0"/>
        <v>6000</v>
      </c>
      <c r="D26" s="12">
        <f>E26+F26+G26</f>
        <v>1850</v>
      </c>
      <c r="E26" s="10">
        <v>600</v>
      </c>
      <c r="F26" s="10">
        <v>650</v>
      </c>
      <c r="G26" s="10">
        <v>600</v>
      </c>
      <c r="H26" s="12">
        <f>I26+J26+K26</f>
        <v>1700</v>
      </c>
      <c r="I26" s="10">
        <v>600</v>
      </c>
      <c r="J26" s="10">
        <v>600</v>
      </c>
      <c r="K26" s="10">
        <v>500</v>
      </c>
      <c r="L26" s="12">
        <f>M26+N26+O26</f>
        <v>1400</v>
      </c>
      <c r="M26" s="10">
        <v>500</v>
      </c>
      <c r="N26" s="10">
        <v>500</v>
      </c>
      <c r="O26" s="10">
        <v>400</v>
      </c>
      <c r="P26" s="12">
        <f>Q26+R26+S26</f>
        <v>1050</v>
      </c>
      <c r="Q26" s="10">
        <v>400</v>
      </c>
      <c r="R26" s="10">
        <v>400</v>
      </c>
      <c r="S26" s="10">
        <v>250</v>
      </c>
    </row>
    <row r="27" spans="1:19" ht="15.75" customHeight="1" thickBot="1">
      <c r="A27" s="16"/>
      <c r="B27" s="11" t="s">
        <v>103</v>
      </c>
      <c r="C27" s="26">
        <f t="shared" si="0"/>
        <v>1000</v>
      </c>
      <c r="D27" s="12">
        <f>E27+F27+G27</f>
        <v>200</v>
      </c>
      <c r="E27" s="16">
        <v>100</v>
      </c>
      <c r="F27" s="16">
        <v>50</v>
      </c>
      <c r="G27" s="16">
        <v>50</v>
      </c>
      <c r="H27" s="12">
        <f>I27+J27+K27</f>
        <v>200</v>
      </c>
      <c r="I27" s="16">
        <v>50</v>
      </c>
      <c r="J27" s="16">
        <v>50</v>
      </c>
      <c r="K27" s="16">
        <v>100</v>
      </c>
      <c r="L27" s="12">
        <f>M27+N27+O27</f>
        <v>350</v>
      </c>
      <c r="M27" s="16">
        <v>100</v>
      </c>
      <c r="N27" s="16">
        <v>100</v>
      </c>
      <c r="O27" s="16">
        <v>150</v>
      </c>
      <c r="P27" s="12">
        <f>Q27+R27+S27</f>
        <v>250</v>
      </c>
      <c r="Q27" s="16">
        <v>100</v>
      </c>
      <c r="R27" s="16">
        <v>100</v>
      </c>
      <c r="S27" s="16">
        <v>50</v>
      </c>
    </row>
    <row r="28" spans="1:19" ht="15.75" customHeight="1" thickBot="1">
      <c r="A28" s="8">
        <v>3</v>
      </c>
      <c r="B28" s="17" t="s">
        <v>117</v>
      </c>
      <c r="C28" s="106">
        <f aca="true" t="shared" si="5" ref="C28:S28">C29+C34+C49+C58+C67+C90</f>
        <v>8200</v>
      </c>
      <c r="D28" s="106">
        <f t="shared" si="5"/>
        <v>3000</v>
      </c>
      <c r="E28" s="106">
        <f t="shared" si="5"/>
        <v>600</v>
      </c>
      <c r="F28" s="106">
        <f t="shared" si="5"/>
        <v>1200</v>
      </c>
      <c r="G28" s="106">
        <f t="shared" si="5"/>
        <v>1200</v>
      </c>
      <c r="H28" s="106">
        <f t="shared" si="5"/>
        <v>2800</v>
      </c>
      <c r="I28" s="106">
        <f t="shared" si="5"/>
        <v>1000</v>
      </c>
      <c r="J28" s="106">
        <f t="shared" si="5"/>
        <v>1000</v>
      </c>
      <c r="K28" s="106">
        <f t="shared" si="5"/>
        <v>800</v>
      </c>
      <c r="L28" s="106">
        <f t="shared" si="5"/>
        <v>1800</v>
      </c>
      <c r="M28" s="106">
        <f t="shared" si="5"/>
        <v>800</v>
      </c>
      <c r="N28" s="106">
        <f t="shared" si="5"/>
        <v>500</v>
      </c>
      <c r="O28" s="106">
        <f t="shared" si="5"/>
        <v>500</v>
      </c>
      <c r="P28" s="106">
        <f t="shared" si="5"/>
        <v>600</v>
      </c>
      <c r="Q28" s="106">
        <f t="shared" si="5"/>
        <v>300</v>
      </c>
      <c r="R28" s="106">
        <f t="shared" si="5"/>
        <v>200</v>
      </c>
      <c r="S28" s="106">
        <f t="shared" si="5"/>
        <v>100</v>
      </c>
    </row>
    <row r="29" spans="1:19" ht="15.75" customHeight="1">
      <c r="A29" s="18">
        <v>3.1</v>
      </c>
      <c r="B29" s="19" t="s">
        <v>15</v>
      </c>
      <c r="C29" s="95">
        <f>D29+H29+L29+P29</f>
        <v>200</v>
      </c>
      <c r="D29" s="95">
        <f>E29+F29+G29</f>
        <v>60</v>
      </c>
      <c r="E29" s="97">
        <f>E30+E31+E32+E33</f>
        <v>20</v>
      </c>
      <c r="F29" s="97">
        <f>F30+F31+F32+F33</f>
        <v>20</v>
      </c>
      <c r="G29" s="97">
        <f>G30+G31+G32+G33</f>
        <v>20</v>
      </c>
      <c r="H29" s="95">
        <f>I29+J29+K29</f>
        <v>40</v>
      </c>
      <c r="I29" s="97">
        <f>I30+I31+I32+I33</f>
        <v>20</v>
      </c>
      <c r="J29" s="97">
        <f>J30+J31+J32+J33</f>
        <v>20</v>
      </c>
      <c r="K29" s="97">
        <f>K30+K31+K32+K33</f>
        <v>0</v>
      </c>
      <c r="L29" s="95">
        <f>M29+N29+O29</f>
        <v>70</v>
      </c>
      <c r="M29" s="97">
        <f>M30+M31+M32+M33</f>
        <v>20</v>
      </c>
      <c r="N29" s="97">
        <f>N30+N31+N32+N33</f>
        <v>40</v>
      </c>
      <c r="O29" s="97">
        <f>O30+O31+O32+O33</f>
        <v>10</v>
      </c>
      <c r="P29" s="95">
        <f>Q29+R29+S29</f>
        <v>30</v>
      </c>
      <c r="Q29" s="97">
        <f>Q30+Q31+Q32+Q33</f>
        <v>10</v>
      </c>
      <c r="R29" s="97">
        <f>R30+R31+R32+R33</f>
        <v>10</v>
      </c>
      <c r="S29" s="97">
        <f>S30+S31+S32+S33</f>
        <v>10</v>
      </c>
    </row>
    <row r="30" spans="1:19" ht="15.75" customHeight="1">
      <c r="A30" s="10"/>
      <c r="B30" s="11" t="s">
        <v>16</v>
      </c>
      <c r="C30" s="12">
        <f>D30+H30+L30+P30</f>
        <v>200</v>
      </c>
      <c r="D30" s="12">
        <f>E30+F30+G30</f>
        <v>60</v>
      </c>
      <c r="E30" s="47">
        <v>20</v>
      </c>
      <c r="F30" s="41">
        <v>20</v>
      </c>
      <c r="G30" s="61">
        <v>20</v>
      </c>
      <c r="H30" s="12">
        <f aca="true" t="shared" si="6" ref="H30:H64">I30+J30+K30</f>
        <v>40</v>
      </c>
      <c r="I30" s="47">
        <v>20</v>
      </c>
      <c r="J30" s="41">
        <v>20</v>
      </c>
      <c r="K30" s="61"/>
      <c r="L30" s="12">
        <f aca="true" t="shared" si="7" ref="L30:L64">M30+N30+O30</f>
        <v>70</v>
      </c>
      <c r="M30" s="47">
        <v>20</v>
      </c>
      <c r="N30" s="41">
        <v>40</v>
      </c>
      <c r="O30" s="61">
        <v>10</v>
      </c>
      <c r="P30" s="12">
        <f aca="true" t="shared" si="8" ref="P30:P64">Q30+R30+S30</f>
        <v>30</v>
      </c>
      <c r="Q30" s="47">
        <v>10</v>
      </c>
      <c r="R30" s="41">
        <v>10</v>
      </c>
      <c r="S30" s="42">
        <v>10</v>
      </c>
    </row>
    <row r="31" spans="1:19" ht="15.75" customHeight="1">
      <c r="A31" s="10"/>
      <c r="B31" s="11" t="s">
        <v>17</v>
      </c>
      <c r="C31" s="12">
        <f aca="true" t="shared" si="9" ref="C31:C64">D31+H31+L31+P31</f>
        <v>0</v>
      </c>
      <c r="D31" s="12">
        <f aca="true" t="shared" si="10" ref="D31:D64">E31+F31+G31</f>
        <v>0</v>
      </c>
      <c r="E31" s="47"/>
      <c r="F31" s="41"/>
      <c r="G31" s="61"/>
      <c r="H31" s="12">
        <f t="shared" si="6"/>
        <v>0</v>
      </c>
      <c r="I31" s="47"/>
      <c r="J31" s="41"/>
      <c r="K31" s="61"/>
      <c r="L31" s="12">
        <f t="shared" si="7"/>
        <v>0</v>
      </c>
      <c r="M31" s="47"/>
      <c r="N31" s="41"/>
      <c r="O31" s="61"/>
      <c r="P31" s="12">
        <f t="shared" si="8"/>
        <v>0</v>
      </c>
      <c r="Q31" s="47"/>
      <c r="R31" s="41"/>
      <c r="S31" s="42"/>
    </row>
    <row r="32" spans="1:19" ht="15.75" customHeight="1">
      <c r="A32" s="10"/>
      <c r="B32" s="20" t="s">
        <v>18</v>
      </c>
      <c r="C32" s="12">
        <f t="shared" si="9"/>
        <v>0</v>
      </c>
      <c r="D32" s="12">
        <f t="shared" si="10"/>
        <v>0</v>
      </c>
      <c r="E32" s="47"/>
      <c r="F32" s="41"/>
      <c r="G32" s="61"/>
      <c r="H32" s="12">
        <f t="shared" si="6"/>
        <v>0</v>
      </c>
      <c r="I32" s="47"/>
      <c r="J32" s="41"/>
      <c r="K32" s="61"/>
      <c r="L32" s="12">
        <f t="shared" si="7"/>
        <v>0</v>
      </c>
      <c r="M32" s="47"/>
      <c r="N32" s="41"/>
      <c r="O32" s="61"/>
      <c r="P32" s="12">
        <f t="shared" si="8"/>
        <v>0</v>
      </c>
      <c r="Q32" s="47"/>
      <c r="R32" s="41"/>
      <c r="S32" s="2"/>
    </row>
    <row r="33" spans="1:19" ht="15.75" customHeight="1">
      <c r="A33" s="10"/>
      <c r="B33" s="11" t="s">
        <v>19</v>
      </c>
      <c r="C33" s="12">
        <f t="shared" si="9"/>
        <v>0</v>
      </c>
      <c r="D33" s="12">
        <f t="shared" si="10"/>
        <v>0</v>
      </c>
      <c r="E33" s="47"/>
      <c r="F33" s="41"/>
      <c r="G33" s="61"/>
      <c r="H33" s="12">
        <f t="shared" si="6"/>
        <v>0</v>
      </c>
      <c r="I33" s="47"/>
      <c r="J33" s="41"/>
      <c r="K33" s="61"/>
      <c r="L33" s="12">
        <f t="shared" si="7"/>
        <v>0</v>
      </c>
      <c r="M33" s="47"/>
      <c r="N33" s="41"/>
      <c r="O33" s="61"/>
      <c r="P33" s="12">
        <f t="shared" si="8"/>
        <v>0</v>
      </c>
      <c r="Q33" s="47"/>
      <c r="R33" s="41"/>
      <c r="S33" s="2"/>
    </row>
    <row r="34" spans="1:19" ht="15.75" customHeight="1">
      <c r="A34" s="21">
        <v>3.2</v>
      </c>
      <c r="B34" s="22" t="s">
        <v>20</v>
      </c>
      <c r="C34" s="95">
        <f>D34+H34+L34+P34</f>
        <v>2010</v>
      </c>
      <c r="D34" s="95">
        <f t="shared" si="10"/>
        <v>680</v>
      </c>
      <c r="E34" s="96">
        <f>E35+E36+E37+E38+E39+E40+E41+E42+E43+E44+E45+E46+E47+E48</f>
        <v>0</v>
      </c>
      <c r="F34" s="96">
        <f>F35+F36+F37+F38+F39+F40+F41+F42+F43+F44+F45+F46+F47+F48</f>
        <v>350</v>
      </c>
      <c r="G34" s="96">
        <f>G35+G36+G37+G38+G39+G40+G41+G42+G43+G44+G45+G46+G47+G48</f>
        <v>330</v>
      </c>
      <c r="H34" s="95">
        <f t="shared" si="6"/>
        <v>820</v>
      </c>
      <c r="I34" s="96">
        <f>I35+I36+I37+I38+I39+I40+I41+I42+I43+I44+I45+I46+I47+I48</f>
        <v>260</v>
      </c>
      <c r="J34" s="96">
        <f>J35+J36+J37+J38+J39+J40+J41+J42+J43+J44+J45+J46+J47+J48</f>
        <v>130</v>
      </c>
      <c r="K34" s="96">
        <f>K35+K36+K37+K38+K39+K40+K41+K42+K43+K44+K45+K46+K47+K48</f>
        <v>430</v>
      </c>
      <c r="L34" s="95">
        <f t="shared" si="7"/>
        <v>430</v>
      </c>
      <c r="M34" s="96">
        <f>M35+M36+M37+M38+M39+M40+M41+M42+M43+M44+M45+M46+M47+M48</f>
        <v>80</v>
      </c>
      <c r="N34" s="96">
        <f>N35+N36+N37+N38+N39+N40+N41+N42+N43+N44+N45+N46+N47+N48</f>
        <v>200</v>
      </c>
      <c r="O34" s="96">
        <f>O35+O36+O37+O38+O39+O40+O41+O42+O43+O44+O45+O46+O47+O48</f>
        <v>150</v>
      </c>
      <c r="P34" s="95">
        <f t="shared" si="8"/>
        <v>80</v>
      </c>
      <c r="Q34" s="96">
        <f>Q35+Q36+Q37+Q38+Q39+Q40+Q41+Q42+Q43+Q44+Q45+Q46+Q47+Q48</f>
        <v>0</v>
      </c>
      <c r="R34" s="96">
        <f>R35+R36+R37+R38+R39+R40+R41+R42+R43+R44+R45+R46+R47+R48</f>
        <v>80</v>
      </c>
      <c r="S34" s="96">
        <f>S35+S36+S37+S38+S39+S40+S41+S42+S43+S44+S45+S46+S47+S48</f>
        <v>0</v>
      </c>
    </row>
    <row r="35" spans="1:19" ht="15.75" customHeight="1">
      <c r="A35" s="13"/>
      <c r="B35" s="14" t="s">
        <v>21</v>
      </c>
      <c r="C35" s="12">
        <f t="shared" si="9"/>
        <v>200</v>
      </c>
      <c r="D35" s="12">
        <f t="shared" si="10"/>
        <v>100</v>
      </c>
      <c r="E35" s="47"/>
      <c r="F35" s="41"/>
      <c r="G35" s="61">
        <v>100</v>
      </c>
      <c r="H35" s="12">
        <f t="shared" si="6"/>
        <v>80</v>
      </c>
      <c r="I35" s="47">
        <v>50</v>
      </c>
      <c r="J35" s="41"/>
      <c r="K35" s="61">
        <v>30</v>
      </c>
      <c r="L35" s="12">
        <f t="shared" si="7"/>
        <v>20</v>
      </c>
      <c r="M35" s="47">
        <v>20</v>
      </c>
      <c r="N35" s="41"/>
      <c r="O35" s="61"/>
      <c r="P35" s="12">
        <f t="shared" si="8"/>
        <v>0</v>
      </c>
      <c r="Q35" s="47"/>
      <c r="R35" s="41"/>
      <c r="S35" s="42"/>
    </row>
    <row r="36" spans="1:19" ht="15.75" customHeight="1">
      <c r="A36" s="13"/>
      <c r="B36" s="14" t="s">
        <v>22</v>
      </c>
      <c r="C36" s="12">
        <f t="shared" si="9"/>
        <v>300</v>
      </c>
      <c r="D36" s="12">
        <f t="shared" si="10"/>
        <v>0</v>
      </c>
      <c r="E36" s="47"/>
      <c r="F36" s="41"/>
      <c r="G36" s="61"/>
      <c r="H36" s="12">
        <f t="shared" si="6"/>
        <v>300</v>
      </c>
      <c r="I36" s="47"/>
      <c r="J36" s="41"/>
      <c r="K36" s="61">
        <v>300</v>
      </c>
      <c r="L36" s="12">
        <f t="shared" si="7"/>
        <v>0</v>
      </c>
      <c r="M36" s="47"/>
      <c r="N36" s="41"/>
      <c r="O36" s="61"/>
      <c r="P36" s="12">
        <f t="shared" si="8"/>
        <v>0</v>
      </c>
      <c r="Q36" s="47"/>
      <c r="R36" s="41"/>
      <c r="S36" s="2"/>
    </row>
    <row r="37" spans="1:19" ht="15.75" customHeight="1">
      <c r="A37" s="13"/>
      <c r="B37" s="14" t="s">
        <v>23</v>
      </c>
      <c r="C37" s="12">
        <f t="shared" si="9"/>
        <v>120</v>
      </c>
      <c r="D37" s="12">
        <f t="shared" si="10"/>
        <v>0</v>
      </c>
      <c r="E37" s="47"/>
      <c r="F37" s="41"/>
      <c r="G37" s="61"/>
      <c r="H37" s="12">
        <f t="shared" si="6"/>
        <v>120</v>
      </c>
      <c r="I37" s="47">
        <v>60</v>
      </c>
      <c r="J37" s="41">
        <v>60</v>
      </c>
      <c r="K37" s="61"/>
      <c r="L37" s="12">
        <f t="shared" si="7"/>
        <v>0</v>
      </c>
      <c r="M37" s="47"/>
      <c r="N37" s="41"/>
      <c r="O37" s="61"/>
      <c r="P37" s="12">
        <f t="shared" si="8"/>
        <v>0</v>
      </c>
      <c r="Q37" s="47"/>
      <c r="R37" s="41"/>
      <c r="S37" s="42"/>
    </row>
    <row r="38" spans="1:19" ht="15.75" customHeight="1">
      <c r="A38" s="13"/>
      <c r="B38" s="14" t="s">
        <v>24</v>
      </c>
      <c r="C38" s="12">
        <f t="shared" si="9"/>
        <v>400</v>
      </c>
      <c r="D38" s="12">
        <f t="shared" si="10"/>
        <v>230</v>
      </c>
      <c r="E38" s="47"/>
      <c r="F38" s="41">
        <v>100</v>
      </c>
      <c r="G38" s="61">
        <v>130</v>
      </c>
      <c r="H38" s="12">
        <f t="shared" si="6"/>
        <v>170</v>
      </c>
      <c r="I38" s="47">
        <v>100</v>
      </c>
      <c r="J38" s="41">
        <v>70</v>
      </c>
      <c r="K38" s="61"/>
      <c r="L38" s="12">
        <f t="shared" si="7"/>
        <v>0</v>
      </c>
      <c r="M38" s="47"/>
      <c r="N38" s="41"/>
      <c r="O38" s="61"/>
      <c r="P38" s="12">
        <f t="shared" si="8"/>
        <v>0</v>
      </c>
      <c r="Q38" s="47"/>
      <c r="R38" s="41"/>
      <c r="S38" s="42"/>
    </row>
    <row r="39" spans="1:19" ht="15.75" customHeight="1">
      <c r="A39" s="13"/>
      <c r="B39" s="14" t="s">
        <v>25</v>
      </c>
      <c r="C39" s="12">
        <f t="shared" si="9"/>
        <v>120</v>
      </c>
      <c r="D39" s="12">
        <f t="shared" si="10"/>
        <v>0</v>
      </c>
      <c r="E39" s="47"/>
      <c r="F39" s="41"/>
      <c r="G39" s="61"/>
      <c r="H39" s="12">
        <f t="shared" si="6"/>
        <v>90</v>
      </c>
      <c r="I39" s="47">
        <v>50</v>
      </c>
      <c r="J39" s="41"/>
      <c r="K39" s="61">
        <v>40</v>
      </c>
      <c r="L39" s="12">
        <f t="shared" si="7"/>
        <v>0</v>
      </c>
      <c r="M39" s="47"/>
      <c r="N39" s="41"/>
      <c r="O39" s="61"/>
      <c r="P39" s="12">
        <f t="shared" si="8"/>
        <v>30</v>
      </c>
      <c r="Q39" s="47"/>
      <c r="R39" s="41">
        <v>30</v>
      </c>
      <c r="S39" s="42"/>
    </row>
    <row r="40" spans="1:19" ht="15.75" customHeight="1">
      <c r="A40" s="13"/>
      <c r="B40" s="14" t="s">
        <v>26</v>
      </c>
      <c r="C40" s="12">
        <f t="shared" si="9"/>
        <v>120</v>
      </c>
      <c r="D40" s="12">
        <f t="shared" si="10"/>
        <v>0</v>
      </c>
      <c r="E40" s="47"/>
      <c r="F40" s="41"/>
      <c r="G40" s="61"/>
      <c r="H40" s="12">
        <f t="shared" si="6"/>
        <v>60</v>
      </c>
      <c r="I40" s="47"/>
      <c r="J40" s="41"/>
      <c r="K40" s="61">
        <v>60</v>
      </c>
      <c r="L40" s="12">
        <f t="shared" si="7"/>
        <v>60</v>
      </c>
      <c r="M40" s="47">
        <v>60</v>
      </c>
      <c r="N40" s="41"/>
      <c r="O40" s="61"/>
      <c r="P40" s="12">
        <f t="shared" si="8"/>
        <v>0</v>
      </c>
      <c r="Q40" s="47"/>
      <c r="R40" s="41"/>
      <c r="S40" s="2"/>
    </row>
    <row r="41" spans="1:19" ht="15.75" customHeight="1">
      <c r="A41" s="13"/>
      <c r="B41" s="14" t="s">
        <v>27</v>
      </c>
      <c r="C41" s="12">
        <f t="shared" si="9"/>
        <v>0</v>
      </c>
      <c r="D41" s="12">
        <f t="shared" si="10"/>
        <v>0</v>
      </c>
      <c r="E41" s="47"/>
      <c r="F41" s="41"/>
      <c r="G41" s="61"/>
      <c r="H41" s="12">
        <f t="shared" si="6"/>
        <v>0</v>
      </c>
      <c r="I41" s="47"/>
      <c r="J41" s="41"/>
      <c r="K41" s="61"/>
      <c r="L41" s="12">
        <f t="shared" si="7"/>
        <v>0</v>
      </c>
      <c r="M41" s="47"/>
      <c r="N41" s="41"/>
      <c r="O41" s="61"/>
      <c r="P41" s="12">
        <f t="shared" si="8"/>
        <v>0</v>
      </c>
      <c r="Q41" s="47"/>
      <c r="R41" s="41"/>
      <c r="S41" s="2"/>
    </row>
    <row r="42" spans="1:19" ht="15.75" customHeight="1">
      <c r="A42" s="13"/>
      <c r="B42" s="14" t="s">
        <v>28</v>
      </c>
      <c r="C42" s="12">
        <f t="shared" si="9"/>
        <v>0</v>
      </c>
      <c r="D42" s="12">
        <f t="shared" si="10"/>
        <v>0</v>
      </c>
      <c r="E42" s="47"/>
      <c r="F42" s="41"/>
      <c r="G42" s="61"/>
      <c r="H42" s="12">
        <f t="shared" si="6"/>
        <v>0</v>
      </c>
      <c r="I42" s="47"/>
      <c r="J42" s="41"/>
      <c r="K42" s="61"/>
      <c r="L42" s="12">
        <f t="shared" si="7"/>
        <v>0</v>
      </c>
      <c r="M42" s="47"/>
      <c r="N42" s="41"/>
      <c r="O42" s="61"/>
      <c r="P42" s="12">
        <f t="shared" si="8"/>
        <v>0</v>
      </c>
      <c r="Q42" s="47"/>
      <c r="R42" s="41"/>
      <c r="S42" s="2"/>
    </row>
    <row r="43" spans="1:19" ht="15.75" customHeight="1">
      <c r="A43" s="13"/>
      <c r="B43" s="14" t="s">
        <v>141</v>
      </c>
      <c r="C43" s="12">
        <f t="shared" si="9"/>
        <v>0</v>
      </c>
      <c r="D43" s="12">
        <f t="shared" si="10"/>
        <v>0</v>
      </c>
      <c r="E43" s="47"/>
      <c r="F43" s="41"/>
      <c r="G43" s="61"/>
      <c r="H43" s="12">
        <f t="shared" si="6"/>
        <v>0</v>
      </c>
      <c r="I43" s="47"/>
      <c r="J43" s="41"/>
      <c r="K43" s="61"/>
      <c r="L43" s="12">
        <f t="shared" si="7"/>
        <v>0</v>
      </c>
      <c r="M43" s="47"/>
      <c r="N43" s="41"/>
      <c r="O43" s="61"/>
      <c r="P43" s="12">
        <f t="shared" si="8"/>
        <v>0</v>
      </c>
      <c r="Q43" s="47"/>
      <c r="R43" s="41"/>
      <c r="S43" s="2"/>
    </row>
    <row r="44" spans="1:19" ht="15.75" customHeight="1">
      <c r="A44" s="13"/>
      <c r="B44" s="14" t="s">
        <v>138</v>
      </c>
      <c r="C44" s="12">
        <f t="shared" si="9"/>
        <v>0</v>
      </c>
      <c r="D44" s="12">
        <f t="shared" si="10"/>
        <v>0</v>
      </c>
      <c r="E44" s="47"/>
      <c r="F44" s="41"/>
      <c r="G44" s="61"/>
      <c r="H44" s="12">
        <f t="shared" si="6"/>
        <v>0</v>
      </c>
      <c r="I44" s="47"/>
      <c r="J44" s="41"/>
      <c r="K44" s="61"/>
      <c r="L44" s="12">
        <f t="shared" si="7"/>
        <v>0</v>
      </c>
      <c r="M44" s="47"/>
      <c r="N44" s="41"/>
      <c r="O44" s="61"/>
      <c r="P44" s="12">
        <f t="shared" si="8"/>
        <v>0</v>
      </c>
      <c r="Q44" s="47"/>
      <c r="R44" s="41"/>
      <c r="S44" s="2"/>
    </row>
    <row r="45" spans="1:19" ht="15.75" customHeight="1">
      <c r="A45" s="13"/>
      <c r="B45" s="14" t="s">
        <v>29</v>
      </c>
      <c r="C45" s="12">
        <f t="shared" si="9"/>
        <v>0</v>
      </c>
      <c r="D45" s="12">
        <f t="shared" si="10"/>
        <v>0</v>
      </c>
      <c r="E45" s="47"/>
      <c r="F45" s="41"/>
      <c r="G45" s="61"/>
      <c r="H45" s="12">
        <f t="shared" si="6"/>
        <v>0</v>
      </c>
      <c r="I45" s="47"/>
      <c r="J45" s="41"/>
      <c r="K45" s="61"/>
      <c r="L45" s="12">
        <f t="shared" si="7"/>
        <v>0</v>
      </c>
      <c r="M45" s="47"/>
      <c r="N45" s="41"/>
      <c r="O45" s="61"/>
      <c r="P45" s="12">
        <f t="shared" si="8"/>
        <v>0</v>
      </c>
      <c r="Q45" s="47"/>
      <c r="R45" s="41"/>
      <c r="S45" s="42"/>
    </row>
    <row r="46" spans="1:19" ht="15.75" customHeight="1">
      <c r="A46" s="13"/>
      <c r="B46" s="14" t="s">
        <v>139</v>
      </c>
      <c r="C46" s="12">
        <f t="shared" si="9"/>
        <v>0</v>
      </c>
      <c r="D46" s="12">
        <f t="shared" si="10"/>
        <v>0</v>
      </c>
      <c r="E46" s="47"/>
      <c r="F46" s="41"/>
      <c r="G46" s="61"/>
      <c r="H46" s="12">
        <f t="shared" si="6"/>
        <v>0</v>
      </c>
      <c r="I46" s="47"/>
      <c r="J46" s="41"/>
      <c r="K46" s="61"/>
      <c r="L46" s="12">
        <f t="shared" si="7"/>
        <v>0</v>
      </c>
      <c r="M46" s="47"/>
      <c r="N46" s="41"/>
      <c r="O46" s="61"/>
      <c r="P46" s="12">
        <f t="shared" si="8"/>
        <v>0</v>
      </c>
      <c r="Q46" s="47"/>
      <c r="R46" s="41"/>
      <c r="S46" s="2"/>
    </row>
    <row r="47" spans="1:19" ht="15.75" customHeight="1">
      <c r="A47" s="13"/>
      <c r="B47" s="14" t="s">
        <v>30</v>
      </c>
      <c r="C47" s="12">
        <f t="shared" si="9"/>
        <v>0</v>
      </c>
      <c r="D47" s="12">
        <f t="shared" si="10"/>
        <v>0</v>
      </c>
      <c r="E47" s="47"/>
      <c r="F47" s="41"/>
      <c r="G47" s="61"/>
      <c r="H47" s="12">
        <f t="shared" si="6"/>
        <v>0</v>
      </c>
      <c r="I47" s="47"/>
      <c r="J47" s="41"/>
      <c r="K47" s="61"/>
      <c r="L47" s="12">
        <f t="shared" si="7"/>
        <v>0</v>
      </c>
      <c r="M47" s="47"/>
      <c r="N47" s="41"/>
      <c r="O47" s="61"/>
      <c r="P47" s="12">
        <f t="shared" si="8"/>
        <v>0</v>
      </c>
      <c r="Q47" s="47"/>
      <c r="R47" s="41"/>
      <c r="S47" s="2"/>
    </row>
    <row r="48" spans="1:19" ht="15.75" customHeight="1">
      <c r="A48" s="13"/>
      <c r="B48" s="14" t="s">
        <v>31</v>
      </c>
      <c r="C48" s="12">
        <f t="shared" si="9"/>
        <v>750</v>
      </c>
      <c r="D48" s="12">
        <f t="shared" si="10"/>
        <v>350</v>
      </c>
      <c r="E48" s="47"/>
      <c r="F48" s="41">
        <v>250</v>
      </c>
      <c r="G48" s="61">
        <v>100</v>
      </c>
      <c r="H48" s="12">
        <f t="shared" si="6"/>
        <v>0</v>
      </c>
      <c r="I48" s="47"/>
      <c r="J48" s="41"/>
      <c r="K48" s="61"/>
      <c r="L48" s="12">
        <f t="shared" si="7"/>
        <v>350</v>
      </c>
      <c r="M48" s="47"/>
      <c r="N48" s="41">
        <v>200</v>
      </c>
      <c r="O48" s="61">
        <v>150</v>
      </c>
      <c r="P48" s="12">
        <f t="shared" si="8"/>
        <v>50</v>
      </c>
      <c r="Q48" s="47"/>
      <c r="R48" s="41">
        <v>50</v>
      </c>
      <c r="S48" s="2"/>
    </row>
    <row r="49" spans="1:19" ht="15.75" customHeight="1">
      <c r="A49" s="23">
        <v>3.3</v>
      </c>
      <c r="B49" s="19" t="s">
        <v>32</v>
      </c>
      <c r="C49" s="95">
        <f>D49+H49+L49+P49</f>
        <v>3060</v>
      </c>
      <c r="D49" s="95">
        <f t="shared" si="10"/>
        <v>1040</v>
      </c>
      <c r="E49" s="96">
        <f>E50+E51+E52+E53+E54+E55+E56+E57</f>
        <v>375</v>
      </c>
      <c r="F49" s="96">
        <f>F50+F51+F52+F53+F54+F55+F56+F57</f>
        <v>380</v>
      </c>
      <c r="G49" s="96">
        <f>G50+G51+G52+G53+G54+G55+G56+G57</f>
        <v>285</v>
      </c>
      <c r="H49" s="95">
        <f t="shared" si="6"/>
        <v>850</v>
      </c>
      <c r="I49" s="96">
        <f>I50+I51+I52+I53+I54+I55+I56+I57</f>
        <v>265</v>
      </c>
      <c r="J49" s="96">
        <f>J50+J51+J52+J53+J54+J55+J56+J57</f>
        <v>370</v>
      </c>
      <c r="K49" s="96">
        <f>K50+K51+K52+K53+K54+K55+K56+K57</f>
        <v>215</v>
      </c>
      <c r="L49" s="95">
        <f t="shared" si="7"/>
        <v>810</v>
      </c>
      <c r="M49" s="96">
        <f>M50+M51+M52+M53+M54+M55+M56+M57</f>
        <v>460</v>
      </c>
      <c r="N49" s="96">
        <f>N50+N51+N52+N53+N54+N55+N56+N57</f>
        <v>180</v>
      </c>
      <c r="O49" s="96">
        <f>O50+O51+O52+O53+O54+O55+O56+O57</f>
        <v>170</v>
      </c>
      <c r="P49" s="95">
        <f t="shared" si="8"/>
        <v>360</v>
      </c>
      <c r="Q49" s="96">
        <f>Q50+Q51+Q52+Q53+Q54+Q55+Q56+Q57</f>
        <v>210</v>
      </c>
      <c r="R49" s="96">
        <f>R50+R51+R52+R53+R54+R55+R56+R57</f>
        <v>60</v>
      </c>
      <c r="S49" s="96">
        <f>S50+S51+S52+S53+S54+S55+S56+S57</f>
        <v>90</v>
      </c>
    </row>
    <row r="50" spans="1:19" ht="15.75" customHeight="1">
      <c r="A50" s="13"/>
      <c r="B50" s="14" t="s">
        <v>33</v>
      </c>
      <c r="C50" s="12">
        <f t="shared" si="9"/>
        <v>1600</v>
      </c>
      <c r="D50" s="12">
        <f t="shared" si="10"/>
        <v>540</v>
      </c>
      <c r="E50" s="47">
        <v>180</v>
      </c>
      <c r="F50" s="41">
        <v>200</v>
      </c>
      <c r="G50" s="61">
        <v>160</v>
      </c>
      <c r="H50" s="12">
        <f t="shared" si="6"/>
        <v>440</v>
      </c>
      <c r="I50" s="47">
        <v>120</v>
      </c>
      <c r="J50" s="41">
        <v>200</v>
      </c>
      <c r="K50" s="61">
        <v>120</v>
      </c>
      <c r="L50" s="12">
        <f t="shared" si="7"/>
        <v>460</v>
      </c>
      <c r="M50" s="47">
        <v>300</v>
      </c>
      <c r="N50" s="41">
        <v>130</v>
      </c>
      <c r="O50" s="61">
        <v>30</v>
      </c>
      <c r="P50" s="12">
        <f t="shared" si="8"/>
        <v>160</v>
      </c>
      <c r="Q50" s="47">
        <v>100</v>
      </c>
      <c r="R50" s="41"/>
      <c r="S50" s="42">
        <v>60</v>
      </c>
    </row>
    <row r="51" spans="1:19" ht="15.75" customHeight="1">
      <c r="A51" s="13"/>
      <c r="B51" s="14" t="s">
        <v>34</v>
      </c>
      <c r="C51" s="12">
        <f t="shared" si="9"/>
        <v>300</v>
      </c>
      <c r="D51" s="12">
        <f t="shared" si="10"/>
        <v>104</v>
      </c>
      <c r="E51" s="47">
        <v>54</v>
      </c>
      <c r="F51" s="41">
        <v>30</v>
      </c>
      <c r="G51" s="61">
        <v>20</v>
      </c>
      <c r="H51" s="12">
        <f t="shared" si="6"/>
        <v>90</v>
      </c>
      <c r="I51" s="47">
        <v>20</v>
      </c>
      <c r="J51" s="41">
        <v>20</v>
      </c>
      <c r="K51" s="61">
        <v>50</v>
      </c>
      <c r="L51" s="12">
        <f t="shared" si="7"/>
        <v>70</v>
      </c>
      <c r="M51" s="47">
        <v>20</v>
      </c>
      <c r="N51" s="41">
        <v>20</v>
      </c>
      <c r="O51" s="61">
        <v>30</v>
      </c>
      <c r="P51" s="12">
        <f t="shared" si="8"/>
        <v>36</v>
      </c>
      <c r="Q51" s="47">
        <v>10</v>
      </c>
      <c r="R51" s="41">
        <v>20</v>
      </c>
      <c r="S51" s="42">
        <v>6</v>
      </c>
    </row>
    <row r="52" spans="1:19" ht="15.75" customHeight="1">
      <c r="A52" s="13"/>
      <c r="B52" s="14" t="s">
        <v>35</v>
      </c>
      <c r="C52" s="12">
        <f t="shared" si="9"/>
        <v>0</v>
      </c>
      <c r="D52" s="12">
        <f t="shared" si="10"/>
        <v>0</v>
      </c>
      <c r="E52" s="47"/>
      <c r="F52" s="41"/>
      <c r="G52" s="61"/>
      <c r="H52" s="12">
        <f t="shared" si="6"/>
        <v>0</v>
      </c>
      <c r="I52" s="47"/>
      <c r="J52" s="41"/>
      <c r="K52" s="61"/>
      <c r="L52" s="12">
        <f t="shared" si="7"/>
        <v>0</v>
      </c>
      <c r="M52" s="47"/>
      <c r="N52" s="41"/>
      <c r="O52" s="61"/>
      <c r="P52" s="12">
        <f t="shared" si="8"/>
        <v>0</v>
      </c>
      <c r="Q52" s="47"/>
      <c r="R52" s="41"/>
      <c r="S52" s="2"/>
    </row>
    <row r="53" spans="1:19" ht="15.75" customHeight="1">
      <c r="A53" s="13"/>
      <c r="B53" s="14" t="s">
        <v>36</v>
      </c>
      <c r="C53" s="12">
        <f t="shared" si="9"/>
        <v>60</v>
      </c>
      <c r="D53" s="12">
        <f t="shared" si="10"/>
        <v>16</v>
      </c>
      <c r="E53" s="47">
        <v>6</v>
      </c>
      <c r="F53" s="41">
        <v>5</v>
      </c>
      <c r="G53" s="61">
        <v>5</v>
      </c>
      <c r="H53" s="12">
        <f t="shared" si="6"/>
        <v>20</v>
      </c>
      <c r="I53" s="47">
        <v>5</v>
      </c>
      <c r="J53" s="41"/>
      <c r="K53" s="61">
        <v>15</v>
      </c>
      <c r="L53" s="12">
        <f t="shared" si="7"/>
        <v>20</v>
      </c>
      <c r="M53" s="47">
        <v>10</v>
      </c>
      <c r="N53" s="41"/>
      <c r="O53" s="61">
        <v>10</v>
      </c>
      <c r="P53" s="12">
        <f t="shared" si="8"/>
        <v>4</v>
      </c>
      <c r="Q53" s="47"/>
      <c r="R53" s="41"/>
      <c r="S53" s="42">
        <v>4</v>
      </c>
    </row>
    <row r="54" spans="1:19" ht="15.75" customHeight="1">
      <c r="A54" s="13"/>
      <c r="B54" s="14" t="s">
        <v>37</v>
      </c>
      <c r="C54" s="12">
        <f t="shared" si="9"/>
        <v>0</v>
      </c>
      <c r="D54" s="12">
        <f t="shared" si="10"/>
        <v>0</v>
      </c>
      <c r="E54" s="47"/>
      <c r="F54" s="41"/>
      <c r="G54" s="61"/>
      <c r="H54" s="12">
        <f t="shared" si="6"/>
        <v>0</v>
      </c>
      <c r="I54" s="47"/>
      <c r="J54" s="41"/>
      <c r="K54" s="61"/>
      <c r="L54" s="12">
        <f t="shared" si="7"/>
        <v>0</v>
      </c>
      <c r="M54" s="47"/>
      <c r="N54" s="41"/>
      <c r="O54" s="61"/>
      <c r="P54" s="12">
        <f t="shared" si="8"/>
        <v>0</v>
      </c>
      <c r="Q54" s="47"/>
      <c r="R54" s="41"/>
      <c r="S54" s="42"/>
    </row>
    <row r="55" spans="1:19" ht="15.75" customHeight="1">
      <c r="A55" s="13"/>
      <c r="B55" s="14" t="s">
        <v>38</v>
      </c>
      <c r="C55" s="12">
        <f t="shared" si="9"/>
        <v>1100</v>
      </c>
      <c r="D55" s="12">
        <f t="shared" si="10"/>
        <v>380</v>
      </c>
      <c r="E55" s="47">
        <v>135</v>
      </c>
      <c r="F55" s="41">
        <v>145</v>
      </c>
      <c r="G55" s="61">
        <v>100</v>
      </c>
      <c r="H55" s="12">
        <f t="shared" si="6"/>
        <v>300</v>
      </c>
      <c r="I55" s="47">
        <v>120</v>
      </c>
      <c r="J55" s="41">
        <v>150</v>
      </c>
      <c r="K55" s="61">
        <v>30</v>
      </c>
      <c r="L55" s="12">
        <f t="shared" si="7"/>
        <v>260</v>
      </c>
      <c r="M55" s="47">
        <v>130</v>
      </c>
      <c r="N55" s="41">
        <v>30</v>
      </c>
      <c r="O55" s="61">
        <v>100</v>
      </c>
      <c r="P55" s="12">
        <f t="shared" si="8"/>
        <v>160</v>
      </c>
      <c r="Q55" s="47">
        <v>100</v>
      </c>
      <c r="R55" s="41">
        <v>40</v>
      </c>
      <c r="S55" s="42">
        <v>20</v>
      </c>
    </row>
    <row r="56" spans="1:19" ht="15.75" customHeight="1">
      <c r="A56" s="13"/>
      <c r="B56" s="14" t="s">
        <v>127</v>
      </c>
      <c r="C56" s="12">
        <f>D56+H56+L56+P56</f>
        <v>0</v>
      </c>
      <c r="D56" s="12">
        <f>E56+F56+G56</f>
        <v>0</v>
      </c>
      <c r="E56" s="47"/>
      <c r="F56" s="41"/>
      <c r="G56" s="61"/>
      <c r="H56" s="12">
        <f>I56+J56+K56</f>
        <v>0</v>
      </c>
      <c r="I56" s="47"/>
      <c r="J56" s="41"/>
      <c r="K56" s="61"/>
      <c r="L56" s="12">
        <f>M56+N56+O56</f>
        <v>0</v>
      </c>
      <c r="M56" s="47"/>
      <c r="N56" s="41"/>
      <c r="O56" s="61"/>
      <c r="P56" s="12">
        <f>Q56+R56+S56</f>
        <v>0</v>
      </c>
      <c r="Q56" s="47"/>
      <c r="R56" s="41"/>
      <c r="S56" s="42"/>
    </row>
    <row r="57" spans="1:19" ht="15.75" customHeight="1">
      <c r="A57" s="13"/>
      <c r="B57" s="14" t="s">
        <v>29</v>
      </c>
      <c r="C57" s="12">
        <f t="shared" si="9"/>
        <v>0</v>
      </c>
      <c r="D57" s="12">
        <f t="shared" si="10"/>
        <v>0</v>
      </c>
      <c r="E57" s="47"/>
      <c r="F57" s="41"/>
      <c r="G57" s="61"/>
      <c r="H57" s="12">
        <f t="shared" si="6"/>
        <v>0</v>
      </c>
      <c r="I57" s="47"/>
      <c r="J57" s="41"/>
      <c r="K57" s="61"/>
      <c r="L57" s="12">
        <f t="shared" si="7"/>
        <v>0</v>
      </c>
      <c r="M57" s="47"/>
      <c r="N57" s="41"/>
      <c r="O57" s="61"/>
      <c r="P57" s="12">
        <f t="shared" si="8"/>
        <v>0</v>
      </c>
      <c r="Q57" s="47"/>
      <c r="R57" s="41"/>
      <c r="S57" s="2"/>
    </row>
    <row r="58" spans="1:19" ht="15.75" customHeight="1">
      <c r="A58" s="23">
        <v>3.4</v>
      </c>
      <c r="B58" s="19" t="s">
        <v>39</v>
      </c>
      <c r="C58" s="95">
        <f t="shared" si="9"/>
        <v>825</v>
      </c>
      <c r="D58" s="95">
        <f t="shared" si="10"/>
        <v>365</v>
      </c>
      <c r="E58" s="96">
        <f>E59+E60+E61+E62+E63</f>
        <v>5</v>
      </c>
      <c r="F58" s="96">
        <f>F59+F60+F61+F62+F63</f>
        <v>155</v>
      </c>
      <c r="G58" s="96">
        <f>G59+G60+G61+G62+G63</f>
        <v>205</v>
      </c>
      <c r="H58" s="95">
        <f t="shared" si="6"/>
        <v>400</v>
      </c>
      <c r="I58" s="96">
        <f>I59+I60+I61+I62+I63</f>
        <v>275</v>
      </c>
      <c r="J58" s="96">
        <f>J59+J60+J61+J62+J63</f>
        <v>120</v>
      </c>
      <c r="K58" s="96">
        <f>K59+K60+K61+K62+K63</f>
        <v>5</v>
      </c>
      <c r="L58" s="95">
        <f t="shared" si="7"/>
        <v>10</v>
      </c>
      <c r="M58" s="96">
        <f>M59+M60+M61+M62+M63+M64</f>
        <v>10</v>
      </c>
      <c r="N58" s="96">
        <f>N59+N60+N61+N62+N63+N64</f>
        <v>0</v>
      </c>
      <c r="O58" s="96">
        <f>O59+O60+O61+O62+O63+O64</f>
        <v>0</v>
      </c>
      <c r="P58" s="95">
        <f t="shared" si="8"/>
        <v>50</v>
      </c>
      <c r="Q58" s="96">
        <f>Q59+Q60+Q61+Q62+Q63</f>
        <v>50</v>
      </c>
      <c r="R58" s="96">
        <f>R59+R60+R61+R62+R63</f>
        <v>0</v>
      </c>
      <c r="S58" s="96">
        <f>S59+S60+S61+S62+S63</f>
        <v>0</v>
      </c>
    </row>
    <row r="59" spans="1:19" ht="15.75" customHeight="1">
      <c r="A59" s="13"/>
      <c r="B59" s="14" t="s">
        <v>40</v>
      </c>
      <c r="C59" s="12">
        <f t="shared" si="9"/>
        <v>500</v>
      </c>
      <c r="D59" s="12">
        <f t="shared" si="10"/>
        <v>350</v>
      </c>
      <c r="E59" s="47"/>
      <c r="F59" s="41">
        <v>150</v>
      </c>
      <c r="G59" s="61">
        <v>200</v>
      </c>
      <c r="H59" s="12">
        <f>I59+J59+K59</f>
        <v>150</v>
      </c>
      <c r="I59" s="47">
        <v>150</v>
      </c>
      <c r="J59" s="41"/>
      <c r="K59" s="61"/>
      <c r="L59" s="12">
        <f t="shared" si="7"/>
        <v>0</v>
      </c>
      <c r="M59" s="47"/>
      <c r="N59" s="41"/>
      <c r="O59" s="61"/>
      <c r="P59" s="12">
        <f t="shared" si="8"/>
        <v>0</v>
      </c>
      <c r="Q59" s="47"/>
      <c r="R59" s="41"/>
      <c r="S59" s="42"/>
    </row>
    <row r="60" spans="1:19" ht="15.75" customHeight="1">
      <c r="A60" s="13"/>
      <c r="B60" s="24" t="s">
        <v>41</v>
      </c>
      <c r="C60" s="12">
        <f t="shared" si="9"/>
        <v>100</v>
      </c>
      <c r="D60" s="12">
        <f t="shared" si="10"/>
        <v>0</v>
      </c>
      <c r="E60" s="47"/>
      <c r="F60" s="41"/>
      <c r="G60" s="61"/>
      <c r="H60" s="12">
        <f t="shared" si="6"/>
        <v>50</v>
      </c>
      <c r="I60" s="47"/>
      <c r="J60" s="41">
        <v>50</v>
      </c>
      <c r="K60" s="61"/>
      <c r="L60" s="12">
        <f t="shared" si="7"/>
        <v>0</v>
      </c>
      <c r="M60" s="47"/>
      <c r="N60" s="41"/>
      <c r="O60" s="61"/>
      <c r="P60" s="12">
        <f t="shared" si="8"/>
        <v>50</v>
      </c>
      <c r="Q60" s="47">
        <v>50</v>
      </c>
      <c r="R60" s="41"/>
      <c r="S60" s="42"/>
    </row>
    <row r="61" spans="1:19" ht="15.75" customHeight="1">
      <c r="A61" s="13"/>
      <c r="B61" s="24" t="s">
        <v>43</v>
      </c>
      <c r="C61" s="12">
        <f t="shared" si="9"/>
        <v>65</v>
      </c>
      <c r="D61" s="12">
        <f t="shared" si="10"/>
        <v>0</v>
      </c>
      <c r="E61" s="47"/>
      <c r="F61" s="41"/>
      <c r="G61" s="61"/>
      <c r="H61" s="12">
        <f>I61+J61+K61</f>
        <v>65</v>
      </c>
      <c r="I61" s="47"/>
      <c r="J61" s="41">
        <v>65</v>
      </c>
      <c r="K61" s="61"/>
      <c r="L61" s="12">
        <f t="shared" si="7"/>
        <v>0</v>
      </c>
      <c r="M61" s="47"/>
      <c r="N61" s="41"/>
      <c r="O61" s="61"/>
      <c r="P61" s="12">
        <f t="shared" si="8"/>
        <v>0</v>
      </c>
      <c r="Q61" s="47"/>
      <c r="R61" s="41"/>
      <c r="S61" s="42"/>
    </row>
    <row r="62" spans="1:19" ht="15.75" customHeight="1">
      <c r="A62" s="13"/>
      <c r="B62" s="24" t="s">
        <v>128</v>
      </c>
      <c r="C62" s="12">
        <f t="shared" si="9"/>
        <v>40</v>
      </c>
      <c r="D62" s="12">
        <f t="shared" si="10"/>
        <v>15</v>
      </c>
      <c r="E62" s="47">
        <v>5</v>
      </c>
      <c r="F62" s="41">
        <v>5</v>
      </c>
      <c r="G62" s="61">
        <v>5</v>
      </c>
      <c r="H62" s="12">
        <f t="shared" si="6"/>
        <v>15</v>
      </c>
      <c r="I62" s="47">
        <v>5</v>
      </c>
      <c r="J62" s="41">
        <v>5</v>
      </c>
      <c r="K62" s="61">
        <v>5</v>
      </c>
      <c r="L62" s="12">
        <f t="shared" si="7"/>
        <v>10</v>
      </c>
      <c r="M62" s="47">
        <v>10</v>
      </c>
      <c r="N62" s="41"/>
      <c r="O62" s="61"/>
      <c r="P62" s="12">
        <f t="shared" si="8"/>
        <v>0</v>
      </c>
      <c r="Q62" s="47"/>
      <c r="R62" s="41"/>
      <c r="S62" s="2"/>
    </row>
    <row r="63" spans="1:19" ht="15.75" customHeight="1">
      <c r="A63" s="13"/>
      <c r="B63" s="24" t="s">
        <v>42</v>
      </c>
      <c r="C63" s="12">
        <f t="shared" si="9"/>
        <v>120</v>
      </c>
      <c r="D63" s="12">
        <f t="shared" si="10"/>
        <v>0</v>
      </c>
      <c r="E63" s="47"/>
      <c r="F63" s="41"/>
      <c r="G63" s="61"/>
      <c r="H63" s="12">
        <f t="shared" si="6"/>
        <v>120</v>
      </c>
      <c r="I63" s="47">
        <v>120</v>
      </c>
      <c r="J63" s="41"/>
      <c r="K63" s="61"/>
      <c r="L63" s="12">
        <f t="shared" si="7"/>
        <v>0</v>
      </c>
      <c r="M63" s="47"/>
      <c r="N63" s="41"/>
      <c r="O63" s="61"/>
      <c r="P63" s="12">
        <f t="shared" si="8"/>
        <v>0</v>
      </c>
      <c r="Q63" s="47"/>
      <c r="R63" s="41"/>
      <c r="S63" s="42"/>
    </row>
    <row r="64" spans="1:19" ht="15.75" customHeight="1" thickBot="1">
      <c r="A64" s="13"/>
      <c r="B64" s="24" t="s">
        <v>129</v>
      </c>
      <c r="C64" s="12">
        <f t="shared" si="9"/>
        <v>0</v>
      </c>
      <c r="D64" s="59">
        <f t="shared" si="10"/>
        <v>0</v>
      </c>
      <c r="E64" s="47"/>
      <c r="F64" s="41"/>
      <c r="G64" s="61"/>
      <c r="H64" s="12">
        <f t="shared" si="6"/>
        <v>0</v>
      </c>
      <c r="I64" s="47"/>
      <c r="J64" s="41"/>
      <c r="K64" s="61"/>
      <c r="L64" s="12">
        <f t="shared" si="7"/>
        <v>0</v>
      </c>
      <c r="M64" s="47"/>
      <c r="N64" s="41"/>
      <c r="O64" s="61"/>
      <c r="P64" s="12">
        <f t="shared" si="8"/>
        <v>0</v>
      </c>
      <c r="Q64" s="47"/>
      <c r="R64" s="41"/>
      <c r="S64" s="42"/>
    </row>
    <row r="65" spans="1:19" ht="15.75" customHeight="1" thickBot="1">
      <c r="A65" s="125"/>
      <c r="B65" s="125" t="s">
        <v>2</v>
      </c>
      <c r="C65" s="26"/>
      <c r="D65" s="132" t="s">
        <v>4</v>
      </c>
      <c r="E65" s="133"/>
      <c r="F65" s="133"/>
      <c r="G65" s="133"/>
      <c r="H65" s="134"/>
      <c r="I65" s="133"/>
      <c r="J65" s="133"/>
      <c r="K65" s="133"/>
      <c r="L65" s="134"/>
      <c r="M65" s="133"/>
      <c r="N65" s="133"/>
      <c r="O65" s="133"/>
      <c r="P65" s="134"/>
      <c r="Q65" s="82"/>
      <c r="R65" s="82"/>
      <c r="S65" s="4"/>
    </row>
    <row r="66" spans="1:19" ht="15.75" customHeight="1" thickBot="1">
      <c r="A66" s="126"/>
      <c r="B66" s="131"/>
      <c r="C66" s="9"/>
      <c r="D66" s="83" t="s">
        <v>5</v>
      </c>
      <c r="E66" s="84" t="s">
        <v>114</v>
      </c>
      <c r="F66" s="85" t="s">
        <v>104</v>
      </c>
      <c r="G66" s="86" t="s">
        <v>105</v>
      </c>
      <c r="H66" s="83" t="s">
        <v>6</v>
      </c>
      <c r="I66" s="84" t="s">
        <v>106</v>
      </c>
      <c r="J66" s="85" t="s">
        <v>107</v>
      </c>
      <c r="K66" s="86" t="s">
        <v>133</v>
      </c>
      <c r="L66" s="87" t="s">
        <v>7</v>
      </c>
      <c r="M66" s="88" t="s">
        <v>108</v>
      </c>
      <c r="N66" s="89" t="s">
        <v>109</v>
      </c>
      <c r="O66" s="90" t="s">
        <v>110</v>
      </c>
      <c r="P66" s="87" t="s">
        <v>8</v>
      </c>
      <c r="Q66" s="88" t="s">
        <v>111</v>
      </c>
      <c r="R66" s="89" t="s">
        <v>112</v>
      </c>
      <c r="S66" s="53" t="s">
        <v>113</v>
      </c>
    </row>
    <row r="67" spans="1:19" ht="15.75" customHeight="1">
      <c r="A67" s="21">
        <v>3.5</v>
      </c>
      <c r="B67" s="71" t="s">
        <v>44</v>
      </c>
      <c r="C67" s="98">
        <f aca="true" t="shared" si="11" ref="C67:C125">D67+H67+L67+P67</f>
        <v>690</v>
      </c>
      <c r="D67" s="99">
        <f aca="true" t="shared" si="12" ref="D67:D125">E67+F67+G67</f>
        <v>200</v>
      </c>
      <c r="E67" s="96">
        <f>E68+E69+E70+E71+E72+E73+E74+E75+E76+E77+E78+E79+E80+E81+E82+E83+E84+E85+E86+E87+E88+E89</f>
        <v>80</v>
      </c>
      <c r="F67" s="96">
        <f>F68+F69+F70+F71+F72+F73+F74+F75+F76+F77+F78+F79+F80+F81+F82+F83+F84+F85+F86+F87+F88+F89</f>
        <v>30</v>
      </c>
      <c r="G67" s="96">
        <f>G68+G69+G70+G71+G72+G73+G74+G75+G76+G77+G78+G79+G80+G81+G82+G83+G84+G85+G86+G87+G88+G89</f>
        <v>90</v>
      </c>
      <c r="H67" s="98">
        <f aca="true" t="shared" si="13" ref="H67:H125">I67+J67+K67</f>
        <v>180</v>
      </c>
      <c r="I67" s="96">
        <f>I68+I69+I70+I71+I72+I73+I74+I75+I76+I77+I78+I79+I80+I81+I82+I83+I84+I85+I86+I87+I88+I89</f>
        <v>30</v>
      </c>
      <c r="J67" s="96">
        <f>J68+J69+J70+J71+J72+J73+J74+J75+J76+J77+J78+J79+J80+J81+J82+J83+J84+J85+J86+J87+J88+J89</f>
        <v>120</v>
      </c>
      <c r="K67" s="96">
        <f>K68+K69+K70+K71+K72+K73+K74+K75+K76+K77+K78+K79+K80+K81+K82+K83+K84+K85+K86+K87+K88+K89</f>
        <v>30</v>
      </c>
      <c r="L67" s="98">
        <f aca="true" t="shared" si="14" ref="L67:L125">M67+N67+O67</f>
        <v>280</v>
      </c>
      <c r="M67" s="96">
        <f>M68+M69+M70+M71+M72+M73+M74+M75+M76+M77+M78+M79+M80+M81+M82+M83+M84+M85+M86+M87+M88+M89</f>
        <v>130</v>
      </c>
      <c r="N67" s="96">
        <f>N68+N69+N70+N71+N72+N73+N74+N75+N76+N77+N78+N79+N80+N81+N82+N83+N84+N85+N86+N87+N88+N89</f>
        <v>80</v>
      </c>
      <c r="O67" s="96">
        <f>O68+O69+O70+O71+O72+O73+O74+O75+O76+O77+O78+O79+O80+O81+O82+O83+O84+O85+O86+O87+O88+O89</f>
        <v>70</v>
      </c>
      <c r="P67" s="98">
        <f aca="true" t="shared" si="15" ref="P67:P125">Q67+R67+S67</f>
        <v>30</v>
      </c>
      <c r="Q67" s="96">
        <f>Q68+Q69+Q70+Q71+Q72+Q73+Q74+Q75+Q76+Q77+Q78+Q79+Q80+Q81+Q82+Q83+Q84+Q85+Q86+Q87+Q88+Q89</f>
        <v>30</v>
      </c>
      <c r="R67" s="96">
        <f>R68+R69+R70+R71+R72+R73+R74+R75+R76+R77+R78+R79+R80+R81+R82+R83+R84+R85+R86+R87+R88+R89</f>
        <v>0</v>
      </c>
      <c r="S67" s="96">
        <f>S68+S69+S70+S71+S72+S73+S74+S75+S76+S77+S78+S79+S80+S81+S82+S83+S84+S85+S86+S87+S88+S89</f>
        <v>0</v>
      </c>
    </row>
    <row r="68" spans="1:19" ht="15.75" customHeight="1">
      <c r="A68" s="16"/>
      <c r="B68" s="70" t="s">
        <v>45</v>
      </c>
      <c r="C68" s="15">
        <f t="shared" si="11"/>
        <v>150</v>
      </c>
      <c r="D68" s="94">
        <f t="shared" si="12"/>
        <v>0</v>
      </c>
      <c r="E68" s="47"/>
      <c r="F68" s="41"/>
      <c r="G68" s="61"/>
      <c r="H68" s="15">
        <f t="shared" si="13"/>
        <v>0</v>
      </c>
      <c r="I68" s="47"/>
      <c r="J68" s="41"/>
      <c r="K68" s="61"/>
      <c r="L68" s="15">
        <f t="shared" si="14"/>
        <v>150</v>
      </c>
      <c r="M68" s="47">
        <v>100</v>
      </c>
      <c r="N68" s="41">
        <v>50</v>
      </c>
      <c r="O68" s="61"/>
      <c r="P68" s="15">
        <f t="shared" si="15"/>
        <v>0</v>
      </c>
      <c r="Q68" s="47"/>
      <c r="R68" s="41"/>
      <c r="S68" s="3"/>
    </row>
    <row r="69" spans="1:19" ht="15.75" customHeight="1">
      <c r="A69" s="16"/>
      <c r="B69" s="70" t="s">
        <v>46</v>
      </c>
      <c r="C69" s="15">
        <f t="shared" si="11"/>
        <v>0</v>
      </c>
      <c r="D69" s="94">
        <f t="shared" si="12"/>
        <v>0</v>
      </c>
      <c r="E69" s="47"/>
      <c r="F69" s="41"/>
      <c r="G69" s="61"/>
      <c r="H69" s="15">
        <f t="shared" si="13"/>
        <v>0</v>
      </c>
      <c r="I69" s="47"/>
      <c r="J69" s="41"/>
      <c r="K69" s="61"/>
      <c r="L69" s="15">
        <f t="shared" si="14"/>
        <v>0</v>
      </c>
      <c r="M69" s="47"/>
      <c r="N69" s="41"/>
      <c r="O69" s="61"/>
      <c r="P69" s="15">
        <f t="shared" si="15"/>
        <v>0</v>
      </c>
      <c r="Q69" s="47"/>
      <c r="R69" s="41"/>
      <c r="S69" s="3"/>
    </row>
    <row r="70" spans="1:19" ht="15.75" customHeight="1">
      <c r="A70" s="13"/>
      <c r="B70" s="72" t="s">
        <v>47</v>
      </c>
      <c r="C70" s="15">
        <f t="shared" si="11"/>
        <v>0</v>
      </c>
      <c r="D70" s="94">
        <f t="shared" si="12"/>
        <v>0</v>
      </c>
      <c r="E70" s="47"/>
      <c r="F70" s="41"/>
      <c r="G70" s="61"/>
      <c r="H70" s="15">
        <f t="shared" si="13"/>
        <v>0</v>
      </c>
      <c r="I70" s="47"/>
      <c r="J70" s="41"/>
      <c r="K70" s="61"/>
      <c r="L70" s="15">
        <f t="shared" si="14"/>
        <v>0</v>
      </c>
      <c r="M70" s="47"/>
      <c r="N70" s="41"/>
      <c r="O70" s="61"/>
      <c r="P70" s="15">
        <f t="shared" si="15"/>
        <v>0</v>
      </c>
      <c r="Q70" s="47"/>
      <c r="R70" s="41"/>
      <c r="S70" s="3"/>
    </row>
    <row r="71" spans="1:19" ht="15.75" customHeight="1">
      <c r="A71" s="16"/>
      <c r="B71" s="70" t="s">
        <v>48</v>
      </c>
      <c r="C71" s="15">
        <f t="shared" si="11"/>
        <v>60</v>
      </c>
      <c r="D71" s="94">
        <f t="shared" si="12"/>
        <v>0</v>
      </c>
      <c r="E71" s="47"/>
      <c r="F71" s="41"/>
      <c r="G71" s="61"/>
      <c r="H71" s="15">
        <f t="shared" si="13"/>
        <v>60</v>
      </c>
      <c r="I71" s="47"/>
      <c r="J71" s="41">
        <v>60</v>
      </c>
      <c r="K71" s="61"/>
      <c r="L71" s="15">
        <f t="shared" si="14"/>
        <v>0</v>
      </c>
      <c r="M71" s="47"/>
      <c r="N71" s="41"/>
      <c r="O71" s="61"/>
      <c r="P71" s="15">
        <f t="shared" si="15"/>
        <v>0</v>
      </c>
      <c r="Q71" s="47"/>
      <c r="R71" s="41"/>
      <c r="S71" s="3"/>
    </row>
    <row r="72" spans="1:19" ht="15.75" customHeight="1">
      <c r="A72" s="16"/>
      <c r="B72" s="70" t="s">
        <v>49</v>
      </c>
      <c r="C72" s="15">
        <f t="shared" si="11"/>
        <v>60</v>
      </c>
      <c r="D72" s="94">
        <f t="shared" si="12"/>
        <v>60</v>
      </c>
      <c r="E72" s="47"/>
      <c r="F72" s="41"/>
      <c r="G72" s="61">
        <v>60</v>
      </c>
      <c r="H72" s="15">
        <f t="shared" si="13"/>
        <v>0</v>
      </c>
      <c r="I72" s="47"/>
      <c r="J72" s="41"/>
      <c r="K72" s="61"/>
      <c r="L72" s="15">
        <f t="shared" si="14"/>
        <v>0</v>
      </c>
      <c r="M72" s="47"/>
      <c r="N72" s="41"/>
      <c r="O72" s="61"/>
      <c r="P72" s="15">
        <f t="shared" si="15"/>
        <v>0</v>
      </c>
      <c r="Q72" s="47"/>
      <c r="R72" s="41"/>
      <c r="S72" s="3"/>
    </row>
    <row r="73" spans="1:19" ht="15.75" customHeight="1">
      <c r="A73" s="16"/>
      <c r="B73" s="70" t="s">
        <v>50</v>
      </c>
      <c r="C73" s="15">
        <f t="shared" si="11"/>
        <v>60</v>
      </c>
      <c r="D73" s="94">
        <f t="shared" si="12"/>
        <v>30</v>
      </c>
      <c r="E73" s="47">
        <v>30</v>
      </c>
      <c r="F73" s="41"/>
      <c r="G73" s="61"/>
      <c r="H73" s="15">
        <f t="shared" si="13"/>
        <v>30</v>
      </c>
      <c r="I73" s="47"/>
      <c r="J73" s="41">
        <v>30</v>
      </c>
      <c r="K73" s="61"/>
      <c r="L73" s="15">
        <f t="shared" si="14"/>
        <v>0</v>
      </c>
      <c r="M73" s="47"/>
      <c r="N73" s="41"/>
      <c r="O73" s="61"/>
      <c r="P73" s="15">
        <f t="shared" si="15"/>
        <v>0</v>
      </c>
      <c r="Q73" s="47"/>
      <c r="R73" s="41"/>
      <c r="S73" s="92"/>
    </row>
    <row r="74" spans="1:19" ht="15.75" customHeight="1">
      <c r="A74" s="16"/>
      <c r="B74" s="70" t="s">
        <v>51</v>
      </c>
      <c r="C74" s="15">
        <f t="shared" si="11"/>
        <v>0</v>
      </c>
      <c r="D74" s="94">
        <f t="shared" si="12"/>
        <v>0</v>
      </c>
      <c r="E74" s="47"/>
      <c r="F74" s="41"/>
      <c r="G74" s="61"/>
      <c r="H74" s="15">
        <f t="shared" si="13"/>
        <v>0</v>
      </c>
      <c r="I74" s="47"/>
      <c r="J74" s="41"/>
      <c r="K74" s="61"/>
      <c r="L74" s="15">
        <f t="shared" si="14"/>
        <v>0</v>
      </c>
      <c r="M74" s="47"/>
      <c r="N74" s="41"/>
      <c r="O74" s="61"/>
      <c r="P74" s="15">
        <f t="shared" si="15"/>
        <v>0</v>
      </c>
      <c r="Q74" s="47"/>
      <c r="R74" s="41"/>
      <c r="S74" s="3"/>
    </row>
    <row r="75" spans="1:19" ht="15.75" customHeight="1">
      <c r="A75" s="16"/>
      <c r="B75" s="70" t="s">
        <v>52</v>
      </c>
      <c r="C75" s="15">
        <f t="shared" si="11"/>
        <v>60</v>
      </c>
      <c r="D75" s="94">
        <f t="shared" si="12"/>
        <v>20</v>
      </c>
      <c r="E75" s="47">
        <v>20</v>
      </c>
      <c r="F75" s="41"/>
      <c r="G75" s="61"/>
      <c r="H75" s="15">
        <f t="shared" si="13"/>
        <v>0</v>
      </c>
      <c r="I75" s="47"/>
      <c r="J75" s="41"/>
      <c r="K75" s="61"/>
      <c r="L75" s="15">
        <f t="shared" si="14"/>
        <v>40</v>
      </c>
      <c r="M75" s="47"/>
      <c r="N75" s="41"/>
      <c r="O75" s="61">
        <v>40</v>
      </c>
      <c r="P75" s="15">
        <f t="shared" si="15"/>
        <v>0</v>
      </c>
      <c r="Q75" s="47"/>
      <c r="R75" s="41"/>
      <c r="S75" s="3"/>
    </row>
    <row r="76" spans="1:19" ht="15.75" customHeight="1">
      <c r="A76" s="16"/>
      <c r="B76" s="70" t="s">
        <v>53</v>
      </c>
      <c r="C76" s="15">
        <f t="shared" si="11"/>
        <v>0</v>
      </c>
      <c r="D76" s="94">
        <f t="shared" si="12"/>
        <v>0</v>
      </c>
      <c r="E76" s="47"/>
      <c r="F76" s="41"/>
      <c r="G76" s="61"/>
      <c r="H76" s="15">
        <f t="shared" si="13"/>
        <v>0</v>
      </c>
      <c r="I76" s="47"/>
      <c r="J76" s="41"/>
      <c r="K76" s="61"/>
      <c r="L76" s="15">
        <f t="shared" si="14"/>
        <v>0</v>
      </c>
      <c r="M76" s="47"/>
      <c r="N76" s="41"/>
      <c r="O76" s="61"/>
      <c r="P76" s="15">
        <f t="shared" si="15"/>
        <v>0</v>
      </c>
      <c r="Q76" s="47"/>
      <c r="R76" s="41"/>
      <c r="S76" s="3"/>
    </row>
    <row r="77" spans="1:19" ht="15.75" customHeight="1">
      <c r="A77" s="16"/>
      <c r="B77" s="70" t="s">
        <v>54</v>
      </c>
      <c r="C77" s="15">
        <f t="shared" si="11"/>
        <v>0</v>
      </c>
      <c r="D77" s="94">
        <f t="shared" si="12"/>
        <v>0</v>
      </c>
      <c r="E77" s="47"/>
      <c r="F77" s="41"/>
      <c r="G77" s="61"/>
      <c r="H77" s="15">
        <f t="shared" si="13"/>
        <v>0</v>
      </c>
      <c r="I77" s="47"/>
      <c r="J77" s="41"/>
      <c r="K77" s="61"/>
      <c r="L77" s="15">
        <f t="shared" si="14"/>
        <v>0</v>
      </c>
      <c r="M77" s="47"/>
      <c r="N77" s="41"/>
      <c r="O77" s="61"/>
      <c r="P77" s="15">
        <f t="shared" si="15"/>
        <v>0</v>
      </c>
      <c r="Q77" s="47"/>
      <c r="R77" s="41"/>
      <c r="S77" s="3"/>
    </row>
    <row r="78" spans="1:19" ht="15.75" customHeight="1">
      <c r="A78" s="16"/>
      <c r="B78" s="70" t="s">
        <v>55</v>
      </c>
      <c r="C78" s="15">
        <f t="shared" si="11"/>
        <v>0</v>
      </c>
      <c r="D78" s="94">
        <f t="shared" si="12"/>
        <v>0</v>
      </c>
      <c r="E78" s="47"/>
      <c r="F78" s="41"/>
      <c r="G78" s="61"/>
      <c r="H78" s="15">
        <f t="shared" si="13"/>
        <v>0</v>
      </c>
      <c r="I78" s="47"/>
      <c r="J78" s="41"/>
      <c r="K78" s="61"/>
      <c r="L78" s="15">
        <f t="shared" si="14"/>
        <v>0</v>
      </c>
      <c r="M78" s="47"/>
      <c r="N78" s="41"/>
      <c r="O78" s="61"/>
      <c r="P78" s="15">
        <f t="shared" si="15"/>
        <v>0</v>
      </c>
      <c r="Q78" s="47"/>
      <c r="R78" s="41"/>
      <c r="S78" s="3"/>
    </row>
    <row r="79" spans="1:19" ht="15.75" customHeight="1">
      <c r="A79" s="16"/>
      <c r="B79" s="70" t="s">
        <v>56</v>
      </c>
      <c r="C79" s="15">
        <f t="shared" si="11"/>
        <v>0</v>
      </c>
      <c r="D79" s="94">
        <f t="shared" si="12"/>
        <v>0</v>
      </c>
      <c r="E79" s="47"/>
      <c r="F79" s="41"/>
      <c r="G79" s="61"/>
      <c r="H79" s="15">
        <f t="shared" si="13"/>
        <v>0</v>
      </c>
      <c r="I79" s="47"/>
      <c r="J79" s="41"/>
      <c r="K79" s="61"/>
      <c r="L79" s="15">
        <f t="shared" si="14"/>
        <v>0</v>
      </c>
      <c r="M79" s="47"/>
      <c r="N79" s="41"/>
      <c r="O79" s="61"/>
      <c r="P79" s="15">
        <f t="shared" si="15"/>
        <v>0</v>
      </c>
      <c r="Q79" s="47"/>
      <c r="R79" s="41"/>
      <c r="S79" s="3"/>
    </row>
    <row r="80" spans="1:19" ht="15.75" customHeight="1">
      <c r="A80" s="16"/>
      <c r="B80" s="70" t="s">
        <v>57</v>
      </c>
      <c r="C80" s="15">
        <f t="shared" si="11"/>
        <v>0</v>
      </c>
      <c r="D80" s="94">
        <f t="shared" si="12"/>
        <v>0</v>
      </c>
      <c r="E80" s="47"/>
      <c r="F80" s="41"/>
      <c r="G80" s="61"/>
      <c r="H80" s="15">
        <f t="shared" si="13"/>
        <v>0</v>
      </c>
      <c r="I80" s="47"/>
      <c r="J80" s="41"/>
      <c r="K80" s="61"/>
      <c r="L80" s="15">
        <f t="shared" si="14"/>
        <v>0</v>
      </c>
      <c r="M80" s="47"/>
      <c r="N80" s="41"/>
      <c r="O80" s="61"/>
      <c r="P80" s="15">
        <f t="shared" si="15"/>
        <v>0</v>
      </c>
      <c r="Q80" s="47"/>
      <c r="R80" s="41"/>
      <c r="S80" s="3"/>
    </row>
    <row r="81" spans="1:19" ht="15.75" customHeight="1">
      <c r="A81" s="16"/>
      <c r="B81" s="70" t="s">
        <v>58</v>
      </c>
      <c r="C81" s="15">
        <f t="shared" si="11"/>
        <v>0</v>
      </c>
      <c r="D81" s="94">
        <f t="shared" si="12"/>
        <v>0</v>
      </c>
      <c r="E81" s="47"/>
      <c r="F81" s="41"/>
      <c r="G81" s="61"/>
      <c r="H81" s="15">
        <f t="shared" si="13"/>
        <v>0</v>
      </c>
      <c r="I81" s="47"/>
      <c r="J81" s="41"/>
      <c r="K81" s="61"/>
      <c r="L81" s="15">
        <f t="shared" si="14"/>
        <v>0</v>
      </c>
      <c r="M81" s="47"/>
      <c r="N81" s="41"/>
      <c r="O81" s="61"/>
      <c r="P81" s="15">
        <f t="shared" si="15"/>
        <v>0</v>
      </c>
      <c r="Q81" s="47"/>
      <c r="R81" s="41"/>
      <c r="S81" s="3"/>
    </row>
    <row r="82" spans="1:19" ht="15.75" customHeight="1">
      <c r="A82" s="16"/>
      <c r="B82" s="70" t="s">
        <v>59</v>
      </c>
      <c r="C82" s="15">
        <f t="shared" si="11"/>
        <v>300</v>
      </c>
      <c r="D82" s="94">
        <f t="shared" si="12"/>
        <v>90</v>
      </c>
      <c r="E82" s="47">
        <v>30</v>
      </c>
      <c r="F82" s="41">
        <v>30</v>
      </c>
      <c r="G82" s="61">
        <v>30</v>
      </c>
      <c r="H82" s="15">
        <f t="shared" si="13"/>
        <v>90</v>
      </c>
      <c r="I82" s="47">
        <v>30</v>
      </c>
      <c r="J82" s="41">
        <v>30</v>
      </c>
      <c r="K82" s="61">
        <v>30</v>
      </c>
      <c r="L82" s="15">
        <f t="shared" si="14"/>
        <v>90</v>
      </c>
      <c r="M82" s="47">
        <v>30</v>
      </c>
      <c r="N82" s="41">
        <v>30</v>
      </c>
      <c r="O82" s="61">
        <v>30</v>
      </c>
      <c r="P82" s="15">
        <f t="shared" si="15"/>
        <v>30</v>
      </c>
      <c r="Q82" s="47">
        <v>30</v>
      </c>
      <c r="R82" s="41"/>
      <c r="S82" s="3"/>
    </row>
    <row r="83" spans="1:19" ht="15.75" customHeight="1">
      <c r="A83" s="16"/>
      <c r="B83" s="70" t="s">
        <v>60</v>
      </c>
      <c r="C83" s="15">
        <f t="shared" si="11"/>
        <v>0</v>
      </c>
      <c r="D83" s="94">
        <f t="shared" si="12"/>
        <v>0</v>
      </c>
      <c r="E83" s="47"/>
      <c r="F83" s="41"/>
      <c r="G83" s="61"/>
      <c r="H83" s="15">
        <f t="shared" si="13"/>
        <v>0</v>
      </c>
      <c r="I83" s="47"/>
      <c r="J83" s="41"/>
      <c r="K83" s="61"/>
      <c r="L83" s="15">
        <f t="shared" si="14"/>
        <v>0</v>
      </c>
      <c r="M83" s="47"/>
      <c r="N83" s="41"/>
      <c r="O83" s="61"/>
      <c r="P83" s="15">
        <f t="shared" si="15"/>
        <v>0</v>
      </c>
      <c r="Q83" s="47"/>
      <c r="R83" s="41"/>
      <c r="S83" s="92"/>
    </row>
    <row r="84" spans="1:19" ht="15.75" customHeight="1">
      <c r="A84" s="16"/>
      <c r="B84" s="70" t="s">
        <v>61</v>
      </c>
      <c r="C84" s="15">
        <f t="shared" si="11"/>
        <v>0</v>
      </c>
      <c r="D84" s="94">
        <f t="shared" si="12"/>
        <v>0</v>
      </c>
      <c r="E84" s="47"/>
      <c r="F84" s="41"/>
      <c r="G84" s="61"/>
      <c r="H84" s="15">
        <f t="shared" si="13"/>
        <v>0</v>
      </c>
      <c r="I84" s="47"/>
      <c r="J84" s="41"/>
      <c r="K84" s="61"/>
      <c r="L84" s="15">
        <f t="shared" si="14"/>
        <v>0</v>
      </c>
      <c r="M84" s="47"/>
      <c r="N84" s="41"/>
      <c r="O84" s="61"/>
      <c r="P84" s="15">
        <f t="shared" si="15"/>
        <v>0</v>
      </c>
      <c r="Q84" s="47"/>
      <c r="R84" s="41"/>
      <c r="S84" s="3"/>
    </row>
    <row r="85" spans="1:19" ht="15.75" customHeight="1">
      <c r="A85" s="16"/>
      <c r="B85" s="70" t="s">
        <v>62</v>
      </c>
      <c r="C85" s="15">
        <f t="shared" si="11"/>
        <v>0</v>
      </c>
      <c r="D85" s="94">
        <f t="shared" si="12"/>
        <v>0</v>
      </c>
      <c r="E85" s="47"/>
      <c r="F85" s="41"/>
      <c r="G85" s="61"/>
      <c r="H85" s="15">
        <f t="shared" si="13"/>
        <v>0</v>
      </c>
      <c r="I85" s="47"/>
      <c r="J85" s="41"/>
      <c r="K85" s="61"/>
      <c r="L85" s="15">
        <f t="shared" si="14"/>
        <v>0</v>
      </c>
      <c r="M85" s="47"/>
      <c r="N85" s="41"/>
      <c r="O85" s="61"/>
      <c r="P85" s="15">
        <f t="shared" si="15"/>
        <v>0</v>
      </c>
      <c r="Q85" s="47"/>
      <c r="R85" s="41"/>
      <c r="S85" s="3"/>
    </row>
    <row r="86" spans="1:19" ht="15.75" customHeight="1">
      <c r="A86" s="16"/>
      <c r="B86" s="73" t="s">
        <v>63</v>
      </c>
      <c r="C86" s="15">
        <f t="shared" si="11"/>
        <v>0</v>
      </c>
      <c r="D86" s="94">
        <f t="shared" si="12"/>
        <v>0</v>
      </c>
      <c r="E86" s="49"/>
      <c r="F86" s="46"/>
      <c r="G86" s="66"/>
      <c r="H86" s="15">
        <f t="shared" si="13"/>
        <v>0</v>
      </c>
      <c r="I86" s="47"/>
      <c r="J86" s="41"/>
      <c r="K86" s="61"/>
      <c r="L86" s="15">
        <f t="shared" si="14"/>
        <v>0</v>
      </c>
      <c r="M86" s="47"/>
      <c r="N86" s="41"/>
      <c r="O86" s="61"/>
      <c r="P86" s="15">
        <f t="shared" si="15"/>
        <v>0</v>
      </c>
      <c r="Q86" s="47"/>
      <c r="R86" s="41"/>
      <c r="S86" s="3"/>
    </row>
    <row r="87" spans="1:19" ht="15.75" customHeight="1">
      <c r="A87" s="16"/>
      <c r="B87" s="73" t="s">
        <v>64</v>
      </c>
      <c r="C87" s="15">
        <f t="shared" si="11"/>
        <v>0</v>
      </c>
      <c r="D87" s="94">
        <f t="shared" si="12"/>
        <v>0</v>
      </c>
      <c r="E87" s="47"/>
      <c r="F87" s="41"/>
      <c r="G87" s="61"/>
      <c r="H87" s="15">
        <f t="shared" si="13"/>
        <v>0</v>
      </c>
      <c r="I87" s="47"/>
      <c r="J87" s="41"/>
      <c r="K87" s="61"/>
      <c r="L87" s="15">
        <f t="shared" si="14"/>
        <v>0</v>
      </c>
      <c r="M87" s="47"/>
      <c r="N87" s="41"/>
      <c r="O87" s="61"/>
      <c r="P87" s="15">
        <f t="shared" si="15"/>
        <v>0</v>
      </c>
      <c r="Q87" s="47"/>
      <c r="R87" s="41"/>
      <c r="S87" s="3"/>
    </row>
    <row r="88" spans="1:19" ht="15.75" customHeight="1">
      <c r="A88" s="16"/>
      <c r="B88" s="73" t="s">
        <v>65</v>
      </c>
      <c r="C88" s="15">
        <f t="shared" si="11"/>
        <v>0</v>
      </c>
      <c r="D88" s="94">
        <f t="shared" si="12"/>
        <v>0</v>
      </c>
      <c r="E88" s="47"/>
      <c r="F88" s="41"/>
      <c r="G88" s="61"/>
      <c r="H88" s="15">
        <f t="shared" si="13"/>
        <v>0</v>
      </c>
      <c r="I88" s="47"/>
      <c r="J88" s="41"/>
      <c r="K88" s="61"/>
      <c r="L88" s="15">
        <f t="shared" si="14"/>
        <v>0</v>
      </c>
      <c r="M88" s="47"/>
      <c r="N88" s="41"/>
      <c r="O88" s="61"/>
      <c r="P88" s="15">
        <f t="shared" si="15"/>
        <v>0</v>
      </c>
      <c r="Q88" s="47"/>
      <c r="R88" s="41"/>
      <c r="S88" s="3"/>
    </row>
    <row r="89" spans="1:19" ht="15.75" customHeight="1">
      <c r="A89" s="16"/>
      <c r="B89" s="73" t="s">
        <v>66</v>
      </c>
      <c r="C89" s="15">
        <f t="shared" si="11"/>
        <v>0</v>
      </c>
      <c r="D89" s="94">
        <f t="shared" si="12"/>
        <v>0</v>
      </c>
      <c r="E89" s="47"/>
      <c r="F89" s="41"/>
      <c r="G89" s="61"/>
      <c r="H89" s="15">
        <f t="shared" si="13"/>
        <v>0</v>
      </c>
      <c r="I89" s="47"/>
      <c r="J89" s="41"/>
      <c r="K89" s="61"/>
      <c r="L89" s="15">
        <f t="shared" si="14"/>
        <v>0</v>
      </c>
      <c r="M89" s="47"/>
      <c r="N89" s="41"/>
      <c r="O89" s="61"/>
      <c r="P89" s="15">
        <f t="shared" si="15"/>
        <v>0</v>
      </c>
      <c r="Q89" s="47"/>
      <c r="R89" s="41"/>
      <c r="S89" s="3"/>
    </row>
    <row r="90" spans="1:19" ht="15.75" customHeight="1">
      <c r="A90" s="21">
        <v>3.6</v>
      </c>
      <c r="B90" s="74" t="s">
        <v>67</v>
      </c>
      <c r="C90" s="98">
        <f t="shared" si="11"/>
        <v>1415</v>
      </c>
      <c r="D90" s="99">
        <f t="shared" si="12"/>
        <v>655</v>
      </c>
      <c r="E90" s="96">
        <f>E91+E92+E93+E94+E95+E96+E97+E98+E99+E100+E101+E102+E103+E104+E106</f>
        <v>120</v>
      </c>
      <c r="F90" s="96">
        <f>F91+F92+F93+F94+F95+F96+F97+F98+F99+F100+F101+F102+F103+F104+F105+F106</f>
        <v>265</v>
      </c>
      <c r="G90" s="96">
        <f>G91+G92+G93+G94+G95+G96+G97+G98+G99+G100+G101+G102+G103+G104+G105+G106</f>
        <v>270</v>
      </c>
      <c r="H90" s="98">
        <f t="shared" si="13"/>
        <v>510</v>
      </c>
      <c r="I90" s="96">
        <f>I91+I92+I93+I94+I95+I96+I97+I98+I99+I100+I101+I102+I103+I104+I105+I106</f>
        <v>150</v>
      </c>
      <c r="J90" s="96">
        <f>J91+J92+J93+J94+J95+J96+J97+J98+J99+J100+J101+J102+J103+J104+J105+J106</f>
        <v>240</v>
      </c>
      <c r="K90" s="96">
        <f>K91+K92+K93+K94+K95+K96+K97+K98+K99+K100+K101+K102+K103+K104+K105+K106</f>
        <v>120</v>
      </c>
      <c r="L90" s="98">
        <f t="shared" si="14"/>
        <v>200</v>
      </c>
      <c r="M90" s="96">
        <f>M91+M92+M93+M94+M95+M96+M97+M98+M99+M100+M101+M102+M103+M104+M105+M106</f>
        <v>100</v>
      </c>
      <c r="N90" s="96">
        <f>N91+N92+N93+N94+N95+N96+N97+N98+N99+N100+N101+N102+N103+N104+N105+N106</f>
        <v>0</v>
      </c>
      <c r="O90" s="96">
        <f>O91+O92+O93+O94+O95+O96+O97+O98+O99+O100+O101+O102+O103+O104+O105+O106</f>
        <v>100</v>
      </c>
      <c r="P90" s="98">
        <f t="shared" si="15"/>
        <v>50</v>
      </c>
      <c r="Q90" s="96">
        <f>Q91+Q92+Q93+Q94+Q95+Q96+Q97+Q98+Q99+Q100+Q101+Q102+Q103+Q104+Q105+Q106</f>
        <v>0</v>
      </c>
      <c r="R90" s="96">
        <f>R91+R92+R93+R94+R95+R96+R97+R98+R99+R100+R101+R102+R103+R104+R105+R106</f>
        <v>50</v>
      </c>
      <c r="S90" s="96">
        <f>S91+S92+S93+S94+S95+S96+S97+S98+S99+S100+S101+S102+S103+S104+S105+S106</f>
        <v>0</v>
      </c>
    </row>
    <row r="91" spans="1:19" ht="15.75" customHeight="1">
      <c r="A91" s="13"/>
      <c r="B91" s="72" t="s">
        <v>68</v>
      </c>
      <c r="C91" s="15">
        <f t="shared" si="11"/>
        <v>0</v>
      </c>
      <c r="D91" s="94">
        <f t="shared" si="12"/>
        <v>0</v>
      </c>
      <c r="E91" s="47"/>
      <c r="F91" s="41"/>
      <c r="G91" s="61"/>
      <c r="H91" s="15">
        <f t="shared" si="13"/>
        <v>0</v>
      </c>
      <c r="I91" s="47"/>
      <c r="J91" s="41"/>
      <c r="K91" s="61"/>
      <c r="L91" s="15">
        <f t="shared" si="14"/>
        <v>0</v>
      </c>
      <c r="M91" s="47"/>
      <c r="N91" s="41"/>
      <c r="O91" s="61"/>
      <c r="P91" s="15">
        <f t="shared" si="15"/>
        <v>0</v>
      </c>
      <c r="Q91" s="47"/>
      <c r="R91" s="41"/>
      <c r="S91" s="3"/>
    </row>
    <row r="92" spans="1:19" ht="15.75" customHeight="1">
      <c r="A92" s="25"/>
      <c r="B92" s="75" t="s">
        <v>69</v>
      </c>
      <c r="C92" s="15">
        <f t="shared" si="11"/>
        <v>0</v>
      </c>
      <c r="D92" s="94">
        <f t="shared" si="12"/>
        <v>0</v>
      </c>
      <c r="E92" s="47"/>
      <c r="F92" s="41"/>
      <c r="G92" s="61"/>
      <c r="H92" s="15">
        <f t="shared" si="13"/>
        <v>0</v>
      </c>
      <c r="I92" s="47"/>
      <c r="J92" s="41"/>
      <c r="K92" s="61"/>
      <c r="L92" s="15">
        <f t="shared" si="14"/>
        <v>0</v>
      </c>
      <c r="M92" s="47"/>
      <c r="N92" s="41"/>
      <c r="O92" s="61"/>
      <c r="P92" s="15">
        <f t="shared" si="15"/>
        <v>0</v>
      </c>
      <c r="Q92" s="47"/>
      <c r="R92" s="41"/>
      <c r="S92" s="3"/>
    </row>
    <row r="93" spans="1:19" ht="15.75" customHeight="1">
      <c r="A93" s="13"/>
      <c r="B93" s="72" t="s">
        <v>70</v>
      </c>
      <c r="C93" s="15">
        <f t="shared" si="11"/>
        <v>40</v>
      </c>
      <c r="D93" s="94">
        <f t="shared" si="12"/>
        <v>40</v>
      </c>
      <c r="E93" s="47"/>
      <c r="F93" s="41"/>
      <c r="G93" s="61">
        <v>40</v>
      </c>
      <c r="H93" s="15">
        <f t="shared" si="13"/>
        <v>0</v>
      </c>
      <c r="I93" s="47"/>
      <c r="J93" s="41"/>
      <c r="K93" s="61"/>
      <c r="L93" s="15">
        <f t="shared" si="14"/>
        <v>0</v>
      </c>
      <c r="M93" s="47"/>
      <c r="N93" s="41"/>
      <c r="O93" s="61"/>
      <c r="P93" s="15">
        <f t="shared" si="15"/>
        <v>0</v>
      </c>
      <c r="Q93" s="47"/>
      <c r="R93" s="41"/>
      <c r="S93" s="3"/>
    </row>
    <row r="94" spans="1:19" ht="15.75" customHeight="1">
      <c r="A94" s="16"/>
      <c r="B94" s="70" t="s">
        <v>71</v>
      </c>
      <c r="C94" s="15">
        <f t="shared" si="11"/>
        <v>0</v>
      </c>
      <c r="D94" s="94">
        <f t="shared" si="12"/>
        <v>0</v>
      </c>
      <c r="E94" s="47"/>
      <c r="F94" s="41"/>
      <c r="G94" s="61"/>
      <c r="H94" s="15">
        <f t="shared" si="13"/>
        <v>0</v>
      </c>
      <c r="I94" s="47"/>
      <c r="J94" s="41"/>
      <c r="K94" s="61"/>
      <c r="L94" s="15">
        <f t="shared" si="14"/>
        <v>0</v>
      </c>
      <c r="M94" s="47"/>
      <c r="N94" s="41"/>
      <c r="O94" s="61"/>
      <c r="P94" s="15">
        <f t="shared" si="15"/>
        <v>0</v>
      </c>
      <c r="Q94" s="47"/>
      <c r="R94" s="41"/>
      <c r="S94" s="3"/>
    </row>
    <row r="95" spans="1:19" ht="15.75" customHeight="1">
      <c r="A95" s="16"/>
      <c r="B95" s="70" t="s">
        <v>72</v>
      </c>
      <c r="C95" s="15">
        <f t="shared" si="11"/>
        <v>100</v>
      </c>
      <c r="D95" s="94">
        <f t="shared" si="12"/>
        <v>50</v>
      </c>
      <c r="E95" s="47">
        <v>50</v>
      </c>
      <c r="F95" s="41"/>
      <c r="G95" s="61"/>
      <c r="H95" s="15">
        <f t="shared" si="13"/>
        <v>50</v>
      </c>
      <c r="I95" s="47">
        <v>30</v>
      </c>
      <c r="J95" s="41">
        <v>20</v>
      </c>
      <c r="K95" s="61"/>
      <c r="L95" s="15">
        <f t="shared" si="14"/>
        <v>0</v>
      </c>
      <c r="M95" s="47"/>
      <c r="N95" s="41"/>
      <c r="O95" s="61"/>
      <c r="P95" s="15">
        <f t="shared" si="15"/>
        <v>0</v>
      </c>
      <c r="Q95" s="47"/>
      <c r="R95" s="41"/>
      <c r="S95" s="3"/>
    </row>
    <row r="96" spans="1:19" ht="15.75" customHeight="1">
      <c r="A96" s="16"/>
      <c r="B96" s="70" t="s">
        <v>73</v>
      </c>
      <c r="C96" s="15">
        <f t="shared" si="11"/>
        <v>100</v>
      </c>
      <c r="D96" s="94">
        <f t="shared" si="12"/>
        <v>40</v>
      </c>
      <c r="E96" s="47"/>
      <c r="F96" s="41">
        <v>20</v>
      </c>
      <c r="G96" s="61">
        <v>20</v>
      </c>
      <c r="H96" s="15">
        <f t="shared" si="13"/>
        <v>60</v>
      </c>
      <c r="I96" s="47">
        <v>20</v>
      </c>
      <c r="J96" s="41">
        <v>20</v>
      </c>
      <c r="K96" s="61">
        <v>20</v>
      </c>
      <c r="L96" s="15">
        <f t="shared" si="14"/>
        <v>0</v>
      </c>
      <c r="M96" s="47"/>
      <c r="N96" s="41"/>
      <c r="O96" s="61"/>
      <c r="P96" s="15">
        <f t="shared" si="15"/>
        <v>0</v>
      </c>
      <c r="Q96" s="47"/>
      <c r="R96" s="41"/>
      <c r="S96" s="3"/>
    </row>
    <row r="97" spans="1:19" ht="15.75" customHeight="1">
      <c r="A97" s="16"/>
      <c r="B97" s="70" t="s">
        <v>74</v>
      </c>
      <c r="C97" s="15">
        <f t="shared" si="11"/>
        <v>1075</v>
      </c>
      <c r="D97" s="94">
        <f t="shared" si="12"/>
        <v>425</v>
      </c>
      <c r="E97" s="47">
        <v>70</v>
      </c>
      <c r="F97" s="41">
        <v>145</v>
      </c>
      <c r="G97" s="61">
        <v>210</v>
      </c>
      <c r="H97" s="15">
        <f t="shared" si="13"/>
        <v>400</v>
      </c>
      <c r="I97" s="47">
        <v>100</v>
      </c>
      <c r="J97" s="41">
        <v>200</v>
      </c>
      <c r="K97" s="61">
        <v>100</v>
      </c>
      <c r="L97" s="15">
        <f t="shared" si="14"/>
        <v>200</v>
      </c>
      <c r="M97" s="47">
        <v>100</v>
      </c>
      <c r="N97" s="41"/>
      <c r="O97" s="61">
        <v>100</v>
      </c>
      <c r="P97" s="15">
        <f t="shared" si="15"/>
        <v>50</v>
      </c>
      <c r="Q97" s="47"/>
      <c r="R97" s="41">
        <v>50</v>
      </c>
      <c r="S97" s="92"/>
    </row>
    <row r="98" spans="1:19" ht="15.75" customHeight="1">
      <c r="A98" s="16"/>
      <c r="B98" s="70" t="s">
        <v>75</v>
      </c>
      <c r="C98" s="15">
        <f t="shared" si="11"/>
        <v>0</v>
      </c>
      <c r="D98" s="94">
        <f t="shared" si="12"/>
        <v>0</v>
      </c>
      <c r="E98" s="47"/>
      <c r="F98" s="41"/>
      <c r="G98" s="61"/>
      <c r="H98" s="15">
        <f t="shared" si="13"/>
        <v>0</v>
      </c>
      <c r="I98" s="47"/>
      <c r="J98" s="41"/>
      <c r="K98" s="61"/>
      <c r="L98" s="15">
        <f t="shared" si="14"/>
        <v>0</v>
      </c>
      <c r="M98" s="47"/>
      <c r="N98" s="41"/>
      <c r="O98" s="61"/>
      <c r="P98" s="15">
        <f t="shared" si="15"/>
        <v>0</v>
      </c>
      <c r="Q98" s="47"/>
      <c r="R98" s="41"/>
      <c r="S98" s="3"/>
    </row>
    <row r="99" spans="1:19" ht="15.75" customHeight="1">
      <c r="A99" s="16"/>
      <c r="B99" s="70" t="s">
        <v>76</v>
      </c>
      <c r="C99" s="15">
        <f t="shared" si="11"/>
        <v>100</v>
      </c>
      <c r="D99" s="94">
        <f t="shared" si="12"/>
        <v>100</v>
      </c>
      <c r="E99" s="47"/>
      <c r="F99" s="41">
        <v>100</v>
      </c>
      <c r="G99" s="61"/>
      <c r="H99" s="15">
        <f t="shared" si="13"/>
        <v>0</v>
      </c>
      <c r="I99" s="47"/>
      <c r="J99" s="41"/>
      <c r="K99" s="61"/>
      <c r="L99" s="15">
        <f t="shared" si="14"/>
        <v>0</v>
      </c>
      <c r="M99" s="47"/>
      <c r="N99" s="41"/>
      <c r="O99" s="61"/>
      <c r="P99" s="15">
        <f t="shared" si="15"/>
        <v>0</v>
      </c>
      <c r="Q99" s="47"/>
      <c r="R99" s="41"/>
      <c r="S99" s="3"/>
    </row>
    <row r="100" spans="1:19" ht="15.75" customHeight="1">
      <c r="A100" s="16"/>
      <c r="B100" s="70" t="s">
        <v>77</v>
      </c>
      <c r="C100" s="15">
        <f t="shared" si="11"/>
        <v>0</v>
      </c>
      <c r="D100" s="94">
        <f t="shared" si="12"/>
        <v>0</v>
      </c>
      <c r="E100" s="47"/>
      <c r="F100" s="41"/>
      <c r="G100" s="61"/>
      <c r="H100" s="15">
        <f t="shared" si="13"/>
        <v>0</v>
      </c>
      <c r="I100" s="47"/>
      <c r="J100" s="41"/>
      <c r="K100" s="61"/>
      <c r="L100" s="15">
        <f t="shared" si="14"/>
        <v>0</v>
      </c>
      <c r="M100" s="47"/>
      <c r="N100" s="41"/>
      <c r="O100" s="61"/>
      <c r="P100" s="15">
        <f t="shared" si="15"/>
        <v>0</v>
      </c>
      <c r="Q100" s="47"/>
      <c r="R100" s="41"/>
      <c r="S100" s="3"/>
    </row>
    <row r="101" spans="1:19" ht="15.75" customHeight="1">
      <c r="A101" s="16"/>
      <c r="B101" s="70" t="s">
        <v>78</v>
      </c>
      <c r="C101" s="15">
        <f t="shared" si="11"/>
        <v>0</v>
      </c>
      <c r="D101" s="94">
        <f t="shared" si="12"/>
        <v>0</v>
      </c>
      <c r="E101" s="47"/>
      <c r="F101" s="41"/>
      <c r="G101" s="61"/>
      <c r="H101" s="15">
        <f t="shared" si="13"/>
        <v>0</v>
      </c>
      <c r="I101" s="47"/>
      <c r="J101" s="41"/>
      <c r="K101" s="61"/>
      <c r="L101" s="15">
        <f t="shared" si="14"/>
        <v>0</v>
      </c>
      <c r="M101" s="47"/>
      <c r="N101" s="41"/>
      <c r="O101" s="61"/>
      <c r="P101" s="15">
        <f t="shared" si="15"/>
        <v>0</v>
      </c>
      <c r="Q101" s="47"/>
      <c r="R101" s="41"/>
      <c r="S101" s="3"/>
    </row>
    <row r="102" spans="1:19" ht="15.75" customHeight="1">
      <c r="A102" s="16"/>
      <c r="B102" s="70" t="s">
        <v>79</v>
      </c>
      <c r="C102" s="15">
        <f t="shared" si="11"/>
        <v>0</v>
      </c>
      <c r="D102" s="94">
        <f t="shared" si="12"/>
        <v>0</v>
      </c>
      <c r="E102" s="47"/>
      <c r="F102" s="41"/>
      <c r="G102" s="61"/>
      <c r="H102" s="15">
        <f t="shared" si="13"/>
        <v>0</v>
      </c>
      <c r="I102" s="47"/>
      <c r="J102" s="41"/>
      <c r="K102" s="61"/>
      <c r="L102" s="15">
        <f t="shared" si="14"/>
        <v>0</v>
      </c>
      <c r="M102" s="47"/>
      <c r="N102" s="41"/>
      <c r="O102" s="61"/>
      <c r="P102" s="15">
        <f t="shared" si="15"/>
        <v>0</v>
      </c>
      <c r="Q102" s="47"/>
      <c r="R102" s="41"/>
      <c r="S102" s="3"/>
    </row>
    <row r="103" spans="1:19" ht="15.75" customHeight="1">
      <c r="A103" s="16"/>
      <c r="B103" s="76" t="s">
        <v>80</v>
      </c>
      <c r="C103" s="15">
        <f t="shared" si="11"/>
        <v>0</v>
      </c>
      <c r="D103" s="94">
        <f t="shared" si="12"/>
        <v>0</v>
      </c>
      <c r="E103" s="47"/>
      <c r="F103" s="41"/>
      <c r="G103" s="61"/>
      <c r="H103" s="15">
        <f t="shared" si="13"/>
        <v>0</v>
      </c>
      <c r="I103" s="47"/>
      <c r="J103" s="41"/>
      <c r="K103" s="61"/>
      <c r="L103" s="15">
        <f t="shared" si="14"/>
        <v>0</v>
      </c>
      <c r="M103" s="47"/>
      <c r="N103" s="41"/>
      <c r="O103" s="61"/>
      <c r="P103" s="15">
        <f t="shared" si="15"/>
        <v>0</v>
      </c>
      <c r="Q103" s="47"/>
      <c r="R103" s="41"/>
      <c r="S103" s="3"/>
    </row>
    <row r="104" spans="1:19" ht="15.75" customHeight="1">
      <c r="A104" s="16"/>
      <c r="B104" s="70" t="s">
        <v>81</v>
      </c>
      <c r="C104" s="15">
        <f t="shared" si="11"/>
        <v>0</v>
      </c>
      <c r="D104" s="94">
        <f t="shared" si="12"/>
        <v>0</v>
      </c>
      <c r="E104" s="47"/>
      <c r="F104" s="41"/>
      <c r="G104" s="61"/>
      <c r="H104" s="15">
        <f t="shared" si="13"/>
        <v>0</v>
      </c>
      <c r="I104" s="47"/>
      <c r="J104" s="41"/>
      <c r="K104" s="61"/>
      <c r="L104" s="15">
        <f t="shared" si="14"/>
        <v>0</v>
      </c>
      <c r="M104" s="47"/>
      <c r="N104" s="41"/>
      <c r="O104" s="61"/>
      <c r="P104" s="15">
        <f t="shared" si="15"/>
        <v>0</v>
      </c>
      <c r="Q104" s="47"/>
      <c r="R104" s="41"/>
      <c r="S104" s="3"/>
    </row>
    <row r="105" spans="1:19" ht="15.75" customHeight="1">
      <c r="A105" s="16"/>
      <c r="B105" s="70" t="s">
        <v>82</v>
      </c>
      <c r="C105" s="15">
        <f t="shared" si="11"/>
        <v>0</v>
      </c>
      <c r="D105" s="94">
        <f t="shared" si="12"/>
        <v>0</v>
      </c>
      <c r="E105" s="47"/>
      <c r="F105" s="41"/>
      <c r="G105" s="61"/>
      <c r="H105" s="15">
        <f t="shared" si="13"/>
        <v>0</v>
      </c>
      <c r="I105" s="47"/>
      <c r="J105" s="41"/>
      <c r="K105" s="61"/>
      <c r="L105" s="15">
        <f t="shared" si="14"/>
        <v>0</v>
      </c>
      <c r="M105" s="47"/>
      <c r="N105" s="41"/>
      <c r="O105" s="61"/>
      <c r="P105" s="15">
        <f t="shared" si="15"/>
        <v>0</v>
      </c>
      <c r="Q105" s="47"/>
      <c r="R105" s="41"/>
      <c r="S105" s="92"/>
    </row>
    <row r="106" spans="1:19" ht="15.75" customHeight="1" thickBot="1">
      <c r="A106" s="16"/>
      <c r="B106" s="70" t="s">
        <v>83</v>
      </c>
      <c r="C106" s="15">
        <f t="shared" si="11"/>
        <v>0</v>
      </c>
      <c r="D106" s="94">
        <f t="shared" si="12"/>
        <v>0</v>
      </c>
      <c r="E106" s="47"/>
      <c r="F106" s="41"/>
      <c r="G106" s="61"/>
      <c r="H106" s="15">
        <f t="shared" si="13"/>
        <v>0</v>
      </c>
      <c r="I106" s="47"/>
      <c r="J106" s="41"/>
      <c r="K106" s="61"/>
      <c r="L106" s="15">
        <f t="shared" si="14"/>
        <v>0</v>
      </c>
      <c r="M106" s="47"/>
      <c r="N106" s="41"/>
      <c r="O106" s="61"/>
      <c r="P106" s="15">
        <f t="shared" si="15"/>
        <v>0</v>
      </c>
      <c r="Q106" s="47"/>
      <c r="R106" s="41"/>
      <c r="S106" s="93"/>
    </row>
    <row r="107" spans="1:19" ht="15.75" customHeight="1" thickBot="1">
      <c r="A107" s="21">
        <v>5</v>
      </c>
      <c r="B107" s="5" t="s">
        <v>100</v>
      </c>
      <c r="C107" s="15">
        <f t="shared" si="11"/>
        <v>0</v>
      </c>
      <c r="D107" s="94">
        <f t="shared" si="12"/>
        <v>0</v>
      </c>
      <c r="E107" s="47"/>
      <c r="F107" s="41"/>
      <c r="G107" s="61"/>
      <c r="H107" s="15">
        <f t="shared" si="13"/>
        <v>0</v>
      </c>
      <c r="I107" s="47"/>
      <c r="J107" s="41"/>
      <c r="K107" s="61"/>
      <c r="L107" s="15">
        <f t="shared" si="14"/>
        <v>0</v>
      </c>
      <c r="M107" s="47"/>
      <c r="N107" s="41"/>
      <c r="O107" s="61"/>
      <c r="P107" s="15">
        <f t="shared" si="15"/>
        <v>0</v>
      </c>
      <c r="Q107" s="47"/>
      <c r="R107" s="41"/>
      <c r="S107" s="3"/>
    </row>
    <row r="108" spans="1:19" ht="15.75" customHeight="1" thickBot="1">
      <c r="A108" s="27"/>
      <c r="B108" s="28"/>
      <c r="C108" s="15">
        <f t="shared" si="11"/>
        <v>0</v>
      </c>
      <c r="D108" s="94">
        <f t="shared" si="12"/>
        <v>0</v>
      </c>
      <c r="E108" s="47"/>
      <c r="F108" s="41"/>
      <c r="G108" s="61"/>
      <c r="H108" s="15">
        <f t="shared" si="13"/>
        <v>0</v>
      </c>
      <c r="I108" s="47"/>
      <c r="J108" s="41"/>
      <c r="K108" s="61"/>
      <c r="L108" s="15">
        <f t="shared" si="14"/>
        <v>0</v>
      </c>
      <c r="M108" s="47"/>
      <c r="N108" s="41"/>
      <c r="O108" s="61"/>
      <c r="P108" s="15">
        <f t="shared" si="15"/>
        <v>0</v>
      </c>
      <c r="Q108" s="47"/>
      <c r="R108" s="41"/>
      <c r="S108" s="3"/>
    </row>
    <row r="109" spans="1:19" ht="15.75" customHeight="1" thickBot="1">
      <c r="A109" s="27">
        <v>6</v>
      </c>
      <c r="B109" s="6" t="s">
        <v>101</v>
      </c>
      <c r="C109" s="98">
        <f t="shared" si="11"/>
        <v>48</v>
      </c>
      <c r="D109" s="99">
        <f t="shared" si="12"/>
        <v>48</v>
      </c>
      <c r="E109" s="96">
        <f>E110+E111</f>
        <v>48</v>
      </c>
      <c r="F109" s="96">
        <f>F110+F111</f>
        <v>0</v>
      </c>
      <c r="G109" s="96">
        <f>G110+G111</f>
        <v>0</v>
      </c>
      <c r="H109" s="98">
        <f t="shared" si="13"/>
        <v>0</v>
      </c>
      <c r="I109" s="96">
        <f>I110+I111</f>
        <v>0</v>
      </c>
      <c r="J109" s="96">
        <f>J110+J111</f>
        <v>0</v>
      </c>
      <c r="K109" s="96">
        <f>K110+K111</f>
        <v>0</v>
      </c>
      <c r="L109" s="98">
        <f t="shared" si="14"/>
        <v>0</v>
      </c>
      <c r="M109" s="96">
        <f>M110+M111</f>
        <v>0</v>
      </c>
      <c r="N109" s="96">
        <f>N110+N111</f>
        <v>0</v>
      </c>
      <c r="O109" s="96">
        <f>O110+O111</f>
        <v>0</v>
      </c>
      <c r="P109" s="98">
        <f t="shared" si="15"/>
        <v>0</v>
      </c>
      <c r="Q109" s="96">
        <f>Q110+Q111</f>
        <v>0</v>
      </c>
      <c r="R109" s="96">
        <f>R110+R111</f>
        <v>0</v>
      </c>
      <c r="S109" s="96">
        <f>S110+S111</f>
        <v>0</v>
      </c>
    </row>
    <row r="110" spans="1:19" ht="15.75" customHeight="1">
      <c r="A110" s="27"/>
      <c r="B110" s="77" t="s">
        <v>84</v>
      </c>
      <c r="C110" s="15">
        <f t="shared" si="11"/>
        <v>48</v>
      </c>
      <c r="D110" s="94">
        <f t="shared" si="12"/>
        <v>48</v>
      </c>
      <c r="E110" s="47">
        <v>48</v>
      </c>
      <c r="F110" s="41"/>
      <c r="G110" s="61"/>
      <c r="H110" s="15">
        <f t="shared" si="13"/>
        <v>0</v>
      </c>
      <c r="I110" s="47"/>
      <c r="J110" s="41"/>
      <c r="K110" s="61"/>
      <c r="L110" s="15">
        <f t="shared" si="14"/>
        <v>0</v>
      </c>
      <c r="M110" s="47"/>
      <c r="N110" s="41"/>
      <c r="O110" s="61"/>
      <c r="P110" s="15">
        <f t="shared" si="15"/>
        <v>0</v>
      </c>
      <c r="Q110" s="47"/>
      <c r="R110" s="41"/>
      <c r="S110" s="3"/>
    </row>
    <row r="111" spans="1:19" ht="15.75" customHeight="1">
      <c r="A111" s="27"/>
      <c r="B111" s="78" t="s">
        <v>85</v>
      </c>
      <c r="C111" s="15">
        <f t="shared" si="11"/>
        <v>0</v>
      </c>
      <c r="D111" s="94">
        <f t="shared" si="12"/>
        <v>0</v>
      </c>
      <c r="E111" s="47"/>
      <c r="F111" s="41"/>
      <c r="G111" s="61"/>
      <c r="H111" s="15">
        <f t="shared" si="13"/>
        <v>0</v>
      </c>
      <c r="I111" s="47"/>
      <c r="J111" s="41"/>
      <c r="K111" s="61"/>
      <c r="L111" s="15">
        <f t="shared" si="14"/>
        <v>0</v>
      </c>
      <c r="M111" s="47"/>
      <c r="N111" s="41"/>
      <c r="O111" s="61"/>
      <c r="P111" s="15">
        <f t="shared" si="15"/>
        <v>0</v>
      </c>
      <c r="Q111" s="47"/>
      <c r="R111" s="41"/>
      <c r="S111" s="3"/>
    </row>
    <row r="112" spans="1:19" ht="15.75" customHeight="1" thickBot="1">
      <c r="A112" s="27"/>
      <c r="B112" s="79"/>
      <c r="C112" s="15">
        <f t="shared" si="11"/>
        <v>0</v>
      </c>
      <c r="D112" s="94">
        <f t="shared" si="12"/>
        <v>0</v>
      </c>
      <c r="E112" s="47"/>
      <c r="F112" s="41"/>
      <c r="G112" s="61"/>
      <c r="H112" s="15">
        <f t="shared" si="13"/>
        <v>0</v>
      </c>
      <c r="I112" s="47"/>
      <c r="J112" s="41"/>
      <c r="K112" s="61"/>
      <c r="L112" s="15">
        <f t="shared" si="14"/>
        <v>0</v>
      </c>
      <c r="M112" s="47"/>
      <c r="N112" s="41"/>
      <c r="O112" s="61"/>
      <c r="P112" s="15">
        <f t="shared" si="15"/>
        <v>0</v>
      </c>
      <c r="Q112" s="47"/>
      <c r="R112" s="41"/>
      <c r="S112" s="3"/>
    </row>
    <row r="113" spans="1:19" ht="15.75" customHeight="1" thickBot="1">
      <c r="A113" s="8">
        <v>7</v>
      </c>
      <c r="B113" s="80" t="s">
        <v>86</v>
      </c>
      <c r="C113" s="98">
        <f>D113+H113+L113+P113</f>
        <v>0</v>
      </c>
      <c r="D113" s="99">
        <f t="shared" si="12"/>
        <v>0</v>
      </c>
      <c r="E113" s="100">
        <f>E114+E115+E116+E117+E119+E120+E122+E123+E124+E125</f>
        <v>0</v>
      </c>
      <c r="F113" s="100">
        <f>F114+F115+F116+F117+F119+F120+F122+F123+F124+F125</f>
        <v>0</v>
      </c>
      <c r="G113" s="100">
        <f>G114+G115+G116+G117+G119+G120+G122+G123+G124+G125</f>
        <v>0</v>
      </c>
      <c r="H113" s="98">
        <f t="shared" si="13"/>
        <v>0</v>
      </c>
      <c r="I113" s="100">
        <f>I114+I115+I116+I117+I119+I120+I122+I123+I124+I125</f>
        <v>0</v>
      </c>
      <c r="J113" s="100">
        <f>J114+J115+J116+J117+J119+J120+J122+J123+J124+J125</f>
        <v>0</v>
      </c>
      <c r="K113" s="100">
        <f>K114+K115+K116+K117+K119+K120+K122+K123+K124+K125</f>
        <v>0</v>
      </c>
      <c r="L113" s="98">
        <f t="shared" si="14"/>
        <v>0</v>
      </c>
      <c r="M113" s="100">
        <f>M114+M115+M116+M117+M119+M120+M122+M123+M124+M125</f>
        <v>0</v>
      </c>
      <c r="N113" s="100">
        <f>N118</f>
        <v>0</v>
      </c>
      <c r="O113" s="100">
        <f>O114+O115+O116+O117+O119+O120+O122+O123+O124+O125</f>
        <v>0</v>
      </c>
      <c r="P113" s="98">
        <f t="shared" si="15"/>
        <v>0</v>
      </c>
      <c r="Q113" s="100">
        <f>Q114+Q115+Q116+Q117+Q119+Q120+Q122+Q123+Q124+Q125</f>
        <v>0</v>
      </c>
      <c r="R113" s="100">
        <f>R114+R115+R116+R117+R119+R120+R122+R123+R124+R125</f>
        <v>0</v>
      </c>
      <c r="S113" s="100">
        <f>S114+S115+S116+S117+S119+S120+S122+S123+S124+S125</f>
        <v>0</v>
      </c>
    </row>
    <row r="114" spans="1:19" ht="15.75" customHeight="1">
      <c r="A114" s="29"/>
      <c r="B114" s="114" t="s">
        <v>87</v>
      </c>
      <c r="C114" s="15">
        <f t="shared" si="11"/>
        <v>0</v>
      </c>
      <c r="D114" s="94">
        <f t="shared" si="12"/>
        <v>0</v>
      </c>
      <c r="E114" s="50"/>
      <c r="F114" s="44"/>
      <c r="G114" s="67"/>
      <c r="H114" s="15">
        <f t="shared" si="13"/>
        <v>0</v>
      </c>
      <c r="I114" s="50"/>
      <c r="J114" s="44"/>
      <c r="K114" s="67"/>
      <c r="L114" s="15">
        <f t="shared" si="14"/>
        <v>0</v>
      </c>
      <c r="M114" s="50"/>
      <c r="N114" s="44"/>
      <c r="O114" s="67"/>
      <c r="P114" s="15">
        <f t="shared" si="15"/>
        <v>0</v>
      </c>
      <c r="Q114" s="50"/>
      <c r="R114" s="44"/>
      <c r="S114" s="3"/>
    </row>
    <row r="115" spans="1:19" ht="15.75" customHeight="1">
      <c r="A115" s="30"/>
      <c r="B115" s="115" t="s">
        <v>88</v>
      </c>
      <c r="C115" s="15">
        <f t="shared" si="11"/>
        <v>0</v>
      </c>
      <c r="D115" s="94">
        <f t="shared" si="12"/>
        <v>0</v>
      </c>
      <c r="E115" s="50"/>
      <c r="F115" s="44"/>
      <c r="G115" s="67"/>
      <c r="H115" s="15">
        <f t="shared" si="13"/>
        <v>0</v>
      </c>
      <c r="I115" s="50"/>
      <c r="J115" s="44"/>
      <c r="K115" s="67"/>
      <c r="L115" s="15">
        <f t="shared" si="14"/>
        <v>0</v>
      </c>
      <c r="M115" s="50"/>
      <c r="N115" s="44"/>
      <c r="O115" s="67"/>
      <c r="P115" s="15">
        <f t="shared" si="15"/>
        <v>0</v>
      </c>
      <c r="Q115" s="50"/>
      <c r="R115" s="44"/>
      <c r="S115" s="3"/>
    </row>
    <row r="116" spans="1:19" ht="15.75" customHeight="1">
      <c r="A116" s="31"/>
      <c r="B116" s="116" t="s">
        <v>89</v>
      </c>
      <c r="C116" s="15">
        <f t="shared" si="11"/>
        <v>0</v>
      </c>
      <c r="D116" s="94">
        <f t="shared" si="12"/>
        <v>0</v>
      </c>
      <c r="E116" s="48"/>
      <c r="F116" s="45"/>
      <c r="G116" s="65"/>
      <c r="H116" s="15">
        <f t="shared" si="13"/>
        <v>0</v>
      </c>
      <c r="I116" s="48"/>
      <c r="J116" s="45"/>
      <c r="K116" s="65"/>
      <c r="L116" s="15">
        <f t="shared" si="14"/>
        <v>0</v>
      </c>
      <c r="M116" s="68"/>
      <c r="N116" s="43"/>
      <c r="O116" s="69"/>
      <c r="P116" s="15">
        <f t="shared" si="15"/>
        <v>0</v>
      </c>
      <c r="Q116" s="68"/>
      <c r="R116" s="43"/>
      <c r="S116" s="3"/>
    </row>
    <row r="117" spans="1:19" ht="15.75" customHeight="1">
      <c r="A117" s="30"/>
      <c r="B117" s="117" t="s">
        <v>90</v>
      </c>
      <c r="C117" s="15">
        <f t="shared" si="11"/>
        <v>0</v>
      </c>
      <c r="D117" s="94">
        <f t="shared" si="12"/>
        <v>0</v>
      </c>
      <c r="E117" s="50"/>
      <c r="F117" s="44"/>
      <c r="G117" s="67"/>
      <c r="H117" s="15">
        <f t="shared" si="13"/>
        <v>0</v>
      </c>
      <c r="I117" s="50"/>
      <c r="J117" s="44"/>
      <c r="K117" s="67"/>
      <c r="L117" s="15">
        <f t="shared" si="14"/>
        <v>0</v>
      </c>
      <c r="M117" s="50"/>
      <c r="N117" s="44"/>
      <c r="O117" s="67"/>
      <c r="P117" s="15">
        <f t="shared" si="15"/>
        <v>0</v>
      </c>
      <c r="Q117" s="50"/>
      <c r="R117" s="44"/>
      <c r="S117" s="3"/>
    </row>
    <row r="118" spans="1:19" ht="15.75" customHeight="1">
      <c r="A118" s="30"/>
      <c r="B118" s="117" t="s">
        <v>91</v>
      </c>
      <c r="C118" s="15">
        <f t="shared" si="11"/>
        <v>0</v>
      </c>
      <c r="D118" s="94">
        <f t="shared" si="12"/>
        <v>0</v>
      </c>
      <c r="E118" s="50"/>
      <c r="F118" s="44"/>
      <c r="G118" s="67"/>
      <c r="H118" s="15">
        <f t="shared" si="13"/>
        <v>0</v>
      </c>
      <c r="I118" s="50"/>
      <c r="J118" s="44"/>
      <c r="K118" s="67"/>
      <c r="L118" s="15">
        <f t="shared" si="14"/>
        <v>0</v>
      </c>
      <c r="M118" s="50"/>
      <c r="N118" s="44"/>
      <c r="O118" s="67"/>
      <c r="P118" s="15">
        <f t="shared" si="15"/>
        <v>0</v>
      </c>
      <c r="Q118" s="50"/>
      <c r="R118" s="44"/>
      <c r="S118" s="3"/>
    </row>
    <row r="119" spans="1:19" ht="15.75" customHeight="1">
      <c r="A119" s="30"/>
      <c r="B119" s="117" t="s">
        <v>92</v>
      </c>
      <c r="C119" s="15">
        <f t="shared" si="11"/>
        <v>0</v>
      </c>
      <c r="D119" s="94">
        <f t="shared" si="12"/>
        <v>0</v>
      </c>
      <c r="E119" s="50"/>
      <c r="F119" s="44"/>
      <c r="G119" s="67"/>
      <c r="H119" s="15">
        <f t="shared" si="13"/>
        <v>0</v>
      </c>
      <c r="I119" s="50"/>
      <c r="J119" s="44"/>
      <c r="K119" s="67"/>
      <c r="L119" s="15">
        <f t="shared" si="14"/>
        <v>0</v>
      </c>
      <c r="M119" s="50"/>
      <c r="N119" s="44"/>
      <c r="O119" s="67"/>
      <c r="P119" s="15">
        <f t="shared" si="15"/>
        <v>0</v>
      </c>
      <c r="Q119" s="50"/>
      <c r="R119" s="44"/>
      <c r="S119" s="3"/>
    </row>
    <row r="120" spans="1:19" ht="15.75" customHeight="1">
      <c r="A120" s="30"/>
      <c r="B120" s="117" t="s">
        <v>93</v>
      </c>
      <c r="C120" s="15">
        <f t="shared" si="11"/>
        <v>0</v>
      </c>
      <c r="D120" s="94">
        <f t="shared" si="12"/>
        <v>0</v>
      </c>
      <c r="E120" s="50"/>
      <c r="F120" s="44"/>
      <c r="G120" s="67"/>
      <c r="H120" s="15">
        <f t="shared" si="13"/>
        <v>0</v>
      </c>
      <c r="I120" s="50"/>
      <c r="J120" s="44"/>
      <c r="K120" s="67"/>
      <c r="L120" s="15">
        <f t="shared" si="14"/>
        <v>0</v>
      </c>
      <c r="M120" s="50"/>
      <c r="N120" s="44"/>
      <c r="O120" s="67"/>
      <c r="P120" s="15">
        <f t="shared" si="15"/>
        <v>0</v>
      </c>
      <c r="Q120" s="50"/>
      <c r="R120" s="44"/>
      <c r="S120" s="3"/>
    </row>
    <row r="121" spans="1:19" ht="15.75" customHeight="1">
      <c r="A121" s="30"/>
      <c r="B121" s="118" t="s">
        <v>102</v>
      </c>
      <c r="C121" s="15">
        <f t="shared" si="11"/>
        <v>0</v>
      </c>
      <c r="D121" s="94">
        <f t="shared" si="12"/>
        <v>0</v>
      </c>
      <c r="E121" s="50"/>
      <c r="F121" s="44"/>
      <c r="G121" s="67"/>
      <c r="H121" s="15">
        <f t="shared" si="13"/>
        <v>0</v>
      </c>
      <c r="I121" s="50"/>
      <c r="J121" s="44"/>
      <c r="K121" s="67"/>
      <c r="L121" s="15">
        <f t="shared" si="14"/>
        <v>0</v>
      </c>
      <c r="M121" s="50"/>
      <c r="N121" s="44"/>
      <c r="O121" s="67"/>
      <c r="P121" s="15">
        <f t="shared" si="15"/>
        <v>0</v>
      </c>
      <c r="Q121" s="50"/>
      <c r="R121" s="44"/>
      <c r="S121" s="3"/>
    </row>
    <row r="122" spans="1:19" ht="15.75" customHeight="1">
      <c r="A122" s="30"/>
      <c r="B122" s="119" t="s">
        <v>94</v>
      </c>
      <c r="C122" s="15">
        <f t="shared" si="11"/>
        <v>0</v>
      </c>
      <c r="D122" s="94">
        <f t="shared" si="12"/>
        <v>0</v>
      </c>
      <c r="E122" s="50"/>
      <c r="F122" s="44"/>
      <c r="G122" s="67"/>
      <c r="H122" s="15">
        <f t="shared" si="13"/>
        <v>0</v>
      </c>
      <c r="I122" s="50"/>
      <c r="J122" s="44"/>
      <c r="K122" s="67"/>
      <c r="L122" s="15">
        <f t="shared" si="14"/>
        <v>0</v>
      </c>
      <c r="M122" s="50"/>
      <c r="N122" s="44"/>
      <c r="O122" s="67"/>
      <c r="P122" s="15">
        <f t="shared" si="15"/>
        <v>0</v>
      </c>
      <c r="Q122" s="50"/>
      <c r="R122" s="44"/>
      <c r="S122" s="3"/>
    </row>
    <row r="123" spans="1:19" ht="15.75" customHeight="1">
      <c r="A123" s="30"/>
      <c r="B123" s="119" t="s">
        <v>95</v>
      </c>
      <c r="C123" s="15">
        <f t="shared" si="11"/>
        <v>0</v>
      </c>
      <c r="D123" s="94">
        <f t="shared" si="12"/>
        <v>0</v>
      </c>
      <c r="E123" s="50"/>
      <c r="F123" s="44"/>
      <c r="G123" s="67"/>
      <c r="H123" s="15">
        <f t="shared" si="13"/>
        <v>0</v>
      </c>
      <c r="I123" s="50"/>
      <c r="J123" s="44"/>
      <c r="K123" s="67"/>
      <c r="L123" s="15">
        <f t="shared" si="14"/>
        <v>0</v>
      </c>
      <c r="M123" s="50"/>
      <c r="N123" s="44"/>
      <c r="O123" s="67"/>
      <c r="P123" s="15">
        <f t="shared" si="15"/>
        <v>0</v>
      </c>
      <c r="Q123" s="50"/>
      <c r="R123" s="44"/>
      <c r="S123" s="3"/>
    </row>
    <row r="124" spans="1:19" ht="15.75" customHeight="1">
      <c r="A124" s="32"/>
      <c r="B124" s="119" t="s">
        <v>96</v>
      </c>
      <c r="C124" s="15">
        <f t="shared" si="11"/>
        <v>0</v>
      </c>
      <c r="D124" s="94">
        <f t="shared" si="12"/>
        <v>0</v>
      </c>
      <c r="E124" s="50"/>
      <c r="F124" s="44"/>
      <c r="G124" s="67"/>
      <c r="H124" s="15">
        <f t="shared" si="13"/>
        <v>0</v>
      </c>
      <c r="I124" s="50"/>
      <c r="J124" s="44"/>
      <c r="K124" s="67"/>
      <c r="L124" s="15">
        <f t="shared" si="14"/>
        <v>0</v>
      </c>
      <c r="M124" s="50"/>
      <c r="N124" s="44"/>
      <c r="O124" s="67"/>
      <c r="P124" s="15">
        <f t="shared" si="15"/>
        <v>0</v>
      </c>
      <c r="Q124" s="50"/>
      <c r="R124" s="44"/>
      <c r="S124" s="3"/>
    </row>
    <row r="125" spans="1:19" ht="15.75" customHeight="1" thickBot="1">
      <c r="A125" s="33"/>
      <c r="B125" s="120" t="s">
        <v>97</v>
      </c>
      <c r="C125" s="15">
        <f t="shared" si="11"/>
        <v>0</v>
      </c>
      <c r="D125" s="94">
        <f t="shared" si="12"/>
        <v>0</v>
      </c>
      <c r="E125" s="50"/>
      <c r="F125" s="44"/>
      <c r="G125" s="67"/>
      <c r="H125" s="15">
        <f t="shared" si="13"/>
        <v>0</v>
      </c>
      <c r="I125" s="50"/>
      <c r="J125" s="44"/>
      <c r="K125" s="67"/>
      <c r="L125" s="15">
        <f t="shared" si="14"/>
        <v>0</v>
      </c>
      <c r="M125" s="50"/>
      <c r="N125" s="44"/>
      <c r="O125" s="67"/>
      <c r="P125" s="15">
        <f t="shared" si="15"/>
        <v>0</v>
      </c>
      <c r="Q125" s="50"/>
      <c r="R125" s="44"/>
      <c r="S125" s="3"/>
    </row>
    <row r="126" spans="1:19" ht="15.75" customHeight="1" thickBot="1">
      <c r="A126" s="34"/>
      <c r="B126" s="81" t="s">
        <v>98</v>
      </c>
      <c r="C126" s="108">
        <f>C13+C25+C28+C113+C109</f>
        <v>86248</v>
      </c>
      <c r="D126" s="108">
        <f aca="true" t="shared" si="16" ref="D126:S126">D13+D25+D28+D113+D109</f>
        <v>35098</v>
      </c>
      <c r="E126" s="108">
        <f t="shared" si="16"/>
        <v>11348</v>
      </c>
      <c r="F126" s="108">
        <f t="shared" si="16"/>
        <v>11900</v>
      </c>
      <c r="G126" s="108">
        <f t="shared" si="16"/>
        <v>11850</v>
      </c>
      <c r="H126" s="108">
        <f t="shared" si="16"/>
        <v>25700</v>
      </c>
      <c r="I126" s="108">
        <f t="shared" si="16"/>
        <v>11650</v>
      </c>
      <c r="J126" s="108">
        <f t="shared" si="16"/>
        <v>7650</v>
      </c>
      <c r="K126" s="108">
        <f t="shared" si="16"/>
        <v>6400</v>
      </c>
      <c r="L126" s="108">
        <f t="shared" si="16"/>
        <v>17050</v>
      </c>
      <c r="M126" s="108">
        <f t="shared" si="16"/>
        <v>5900</v>
      </c>
      <c r="N126" s="108">
        <f t="shared" si="16"/>
        <v>5600</v>
      </c>
      <c r="O126" s="108">
        <f t="shared" si="16"/>
        <v>5550</v>
      </c>
      <c r="P126" s="108">
        <f t="shared" si="16"/>
        <v>8400</v>
      </c>
      <c r="Q126" s="108">
        <f t="shared" si="16"/>
        <v>3800</v>
      </c>
      <c r="R126" s="108">
        <f t="shared" si="16"/>
        <v>2700</v>
      </c>
      <c r="S126" s="108">
        <f t="shared" si="16"/>
        <v>1900</v>
      </c>
    </row>
    <row r="127" spans="1:19" ht="15.75" customHeight="1">
      <c r="A127" s="35"/>
      <c r="B127" s="35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1"/>
    </row>
    <row r="128" spans="1:1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5.75" customHeight="1">
      <c r="A129" s="35"/>
      <c r="B129" s="36" t="s">
        <v>99</v>
      </c>
      <c r="C129" s="35"/>
      <c r="D129" s="35"/>
      <c r="E129" s="35"/>
      <c r="F129" s="35"/>
      <c r="G129" s="35"/>
      <c r="H129" s="135" t="s">
        <v>143</v>
      </c>
      <c r="I129" s="135"/>
      <c r="J129" s="135"/>
      <c r="K129" s="135"/>
      <c r="L129" s="135"/>
      <c r="M129" s="36"/>
      <c r="N129" s="36"/>
      <c r="O129" s="36"/>
      <c r="P129" s="35"/>
      <c r="Q129" s="35"/>
      <c r="R129" s="35"/>
    </row>
    <row r="130" spans="1:18" ht="15.75" customHeight="1">
      <c r="A130" s="35"/>
      <c r="B130" s="35" t="s">
        <v>130</v>
      </c>
      <c r="C130" s="35"/>
      <c r="D130" s="35"/>
      <c r="E130" s="35"/>
      <c r="F130" s="35"/>
      <c r="G130" s="35"/>
      <c r="H130" s="35"/>
      <c r="I130" s="35" t="s">
        <v>144</v>
      </c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</row>
  </sheetData>
  <sheetProtection/>
  <mergeCells count="11">
    <mergeCell ref="A65:A66"/>
    <mergeCell ref="B65:B66"/>
    <mergeCell ref="D65:P65"/>
    <mergeCell ref="H129:L129"/>
    <mergeCell ref="F3:G3"/>
    <mergeCell ref="A2:B2"/>
    <mergeCell ref="A3:B3"/>
    <mergeCell ref="A11:A12"/>
    <mergeCell ref="B11:B12"/>
    <mergeCell ref="C11:C12"/>
    <mergeCell ref="D11:S11"/>
  </mergeCells>
  <printOptions/>
  <pageMargins left="0.25" right="0.25" top="0.75" bottom="0.75" header="0.3" footer="0.3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zoomScalePageLayoutView="0" workbookViewId="0" topLeftCell="A1">
      <selection activeCell="A1" sqref="A1:S120"/>
    </sheetView>
  </sheetViews>
  <sheetFormatPr defaultColWidth="9.140625" defaultRowHeight="15"/>
  <cols>
    <col min="1" max="1" width="4.57421875" style="0" customWidth="1"/>
    <col min="2" max="2" width="18.8515625" style="0" customWidth="1"/>
  </cols>
  <sheetData>
    <row r="1" spans="1:18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7"/>
      <c r="B2" s="7" t="s">
        <v>120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.75" thickBot="1">
      <c r="A3" s="7"/>
      <c r="B3" s="7" t="s">
        <v>140</v>
      </c>
      <c r="C3" s="7"/>
      <c r="D3" s="7"/>
      <c r="E3" s="7" t="s">
        <v>142</v>
      </c>
      <c r="F3" s="7"/>
      <c r="G3" s="7"/>
      <c r="H3" s="7"/>
      <c r="I3" s="7" t="s">
        <v>145</v>
      </c>
      <c r="J3" s="7"/>
      <c r="K3" s="7"/>
      <c r="L3" s="7"/>
      <c r="M3" s="7"/>
      <c r="N3" s="7"/>
      <c r="O3" s="7"/>
      <c r="P3" s="7"/>
      <c r="Q3" s="7" t="s">
        <v>135</v>
      </c>
      <c r="R3" s="7"/>
    </row>
    <row r="4" spans="1:19" ht="15.75" thickBot="1">
      <c r="A4" s="125"/>
      <c r="B4" s="125" t="s">
        <v>2</v>
      </c>
      <c r="C4" s="127" t="s">
        <v>3</v>
      </c>
      <c r="D4" s="129" t="s">
        <v>126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</row>
    <row r="5" spans="1:19" ht="15.75" thickBot="1">
      <c r="A5" s="126"/>
      <c r="B5" s="126"/>
      <c r="C5" s="128"/>
      <c r="D5" s="58" t="s">
        <v>5</v>
      </c>
      <c r="E5" s="57" t="s">
        <v>114</v>
      </c>
      <c r="F5" s="54" t="s">
        <v>118</v>
      </c>
      <c r="G5" s="60" t="s">
        <v>136</v>
      </c>
      <c r="H5" s="58" t="s">
        <v>6</v>
      </c>
      <c r="I5" s="57" t="s">
        <v>106</v>
      </c>
      <c r="J5" s="54" t="s">
        <v>107</v>
      </c>
      <c r="K5" s="60" t="s">
        <v>133</v>
      </c>
      <c r="L5" s="40" t="s">
        <v>7</v>
      </c>
      <c r="M5" s="63" t="s">
        <v>119</v>
      </c>
      <c r="N5" s="55" t="s">
        <v>109</v>
      </c>
      <c r="O5" s="64" t="s">
        <v>131</v>
      </c>
      <c r="P5" s="40" t="s">
        <v>8</v>
      </c>
      <c r="Q5" s="63" t="s">
        <v>132</v>
      </c>
      <c r="R5" s="55" t="s">
        <v>112</v>
      </c>
      <c r="S5" s="56" t="s">
        <v>134</v>
      </c>
    </row>
    <row r="6" spans="1:19" ht="15.75" thickBot="1">
      <c r="A6" s="8">
        <v>1</v>
      </c>
      <c r="B6" s="8" t="s">
        <v>115</v>
      </c>
      <c r="C6" s="106">
        <f>SUM(C7:C17)</f>
        <v>73000</v>
      </c>
      <c r="D6" s="106">
        <f>SUM(D7:D17)</f>
        <v>30000</v>
      </c>
      <c r="E6" s="106">
        <f>E7+E8+E9+E10+E11+E12+E13+E14+E15</f>
        <v>10000</v>
      </c>
      <c r="F6" s="106">
        <f>F7+F8+F9+F10+F11+F12+F13+F14+F15</f>
        <v>10000</v>
      </c>
      <c r="G6" s="106">
        <f>G7+G8+G9+G10+G11+G12+G13+G14+G15</f>
        <v>10000</v>
      </c>
      <c r="H6" s="106">
        <f>SUM(H7:H17)</f>
        <v>21000</v>
      </c>
      <c r="I6" s="106">
        <f>I7+I8+I9+I10+I11+I12+I13+I14+I15</f>
        <v>10000</v>
      </c>
      <c r="J6" s="106">
        <f>J7+J8+J9+J10+J11+J12+J13+J14+J15</f>
        <v>6000</v>
      </c>
      <c r="K6" s="106">
        <f>K7+K8+K9+K10+K11+K12+K13+K14+K15</f>
        <v>5000</v>
      </c>
      <c r="L6" s="106">
        <f>SUM(L7:L17)</f>
        <v>15500</v>
      </c>
      <c r="M6" s="106">
        <f>M7+M8+M9+M10+M11+M12+M13+M14+M15</f>
        <v>6500</v>
      </c>
      <c r="N6" s="106">
        <f>N7+N8+N9+N10+N11+N12+N13+N14+N15</f>
        <v>4500</v>
      </c>
      <c r="O6" s="106">
        <f>O7+O8+O9+O10+O11+O12+O13+O14+O15</f>
        <v>4500</v>
      </c>
      <c r="P6" s="106">
        <f>SUM(P7:P17)</f>
        <v>6500</v>
      </c>
      <c r="Q6" s="106">
        <f>Q7+Q8+Q9+Q10+Q11+Q12+Q13+Q14+Q15</f>
        <v>3000</v>
      </c>
      <c r="R6" s="106">
        <f>R7+R8+R9+R10+R11+R12+R13+R14+R15</f>
        <v>2000</v>
      </c>
      <c r="S6" s="106">
        <f>S7+S8+S9+S10+S11+S12+S13+S14+S15</f>
        <v>1500</v>
      </c>
    </row>
    <row r="7" spans="1:19" ht="15">
      <c r="A7" s="10"/>
      <c r="B7" s="11" t="s">
        <v>9</v>
      </c>
      <c r="C7" s="101">
        <f>D7+H7+L7+P7</f>
        <v>41300</v>
      </c>
      <c r="D7" s="101">
        <f>E7+F7+G7</f>
        <v>16800</v>
      </c>
      <c r="E7" s="10">
        <v>5600</v>
      </c>
      <c r="F7" s="10">
        <v>5600</v>
      </c>
      <c r="G7" s="23">
        <v>5600</v>
      </c>
      <c r="H7" s="101">
        <f>I7+J7+K7</f>
        <v>11700</v>
      </c>
      <c r="I7" s="10">
        <v>5600</v>
      </c>
      <c r="J7" s="23">
        <v>3300</v>
      </c>
      <c r="K7" s="10">
        <v>2800</v>
      </c>
      <c r="L7" s="101">
        <f>M7+N7+O7</f>
        <v>9000</v>
      </c>
      <c r="M7" s="23">
        <v>4000</v>
      </c>
      <c r="N7" s="10">
        <v>2500</v>
      </c>
      <c r="O7" s="104">
        <v>2500</v>
      </c>
      <c r="P7" s="101">
        <f>Q7+R7+S7</f>
        <v>3800</v>
      </c>
      <c r="Q7" s="102">
        <v>1700</v>
      </c>
      <c r="R7" s="103">
        <v>1100</v>
      </c>
      <c r="S7" s="105">
        <v>1000</v>
      </c>
    </row>
    <row r="8" spans="1:19" ht="15">
      <c r="A8" s="13"/>
      <c r="B8" s="14" t="s">
        <v>121</v>
      </c>
      <c r="C8" s="12">
        <f aca="true" t="shared" si="0" ref="C8:C20">D8+H8+L8+P8</f>
        <v>870</v>
      </c>
      <c r="D8" s="12">
        <f>E8+F8+G8</f>
        <v>280</v>
      </c>
      <c r="E8" s="13">
        <v>80</v>
      </c>
      <c r="F8" s="13">
        <v>120</v>
      </c>
      <c r="G8" s="13">
        <v>80</v>
      </c>
      <c r="H8" s="12">
        <f>I8+J8+K8</f>
        <v>250</v>
      </c>
      <c r="I8" s="13">
        <v>80</v>
      </c>
      <c r="J8" s="13">
        <v>80</v>
      </c>
      <c r="K8" s="13">
        <v>90</v>
      </c>
      <c r="L8" s="101">
        <f>M8+N8+O8</f>
        <v>198</v>
      </c>
      <c r="M8" s="13">
        <v>70</v>
      </c>
      <c r="N8" s="13">
        <v>48</v>
      </c>
      <c r="O8" s="61">
        <v>80</v>
      </c>
      <c r="P8" s="101">
        <f>Q8+R8+S8</f>
        <v>142</v>
      </c>
      <c r="Q8" s="47">
        <v>72</v>
      </c>
      <c r="R8" s="41">
        <v>50</v>
      </c>
      <c r="S8" s="2">
        <v>20</v>
      </c>
    </row>
    <row r="9" spans="1:19" ht="15">
      <c r="A9" s="13"/>
      <c r="B9" s="14" t="s">
        <v>122</v>
      </c>
      <c r="C9" s="12">
        <f t="shared" si="0"/>
        <v>7800</v>
      </c>
      <c r="D9" s="12">
        <f aca="true" t="shared" si="1" ref="D9:D17">E9+F9+G9</f>
        <v>3340</v>
      </c>
      <c r="E9" s="13">
        <v>1100</v>
      </c>
      <c r="F9" s="13">
        <v>1100</v>
      </c>
      <c r="G9" s="13">
        <v>1140</v>
      </c>
      <c r="H9" s="12">
        <f aca="true" t="shared" si="2" ref="H9:H16">I9+J9+K9</f>
        <v>2310</v>
      </c>
      <c r="I9" s="13">
        <v>1100</v>
      </c>
      <c r="J9" s="13">
        <v>660</v>
      </c>
      <c r="K9" s="13">
        <v>550</v>
      </c>
      <c r="L9" s="12">
        <f aca="true" t="shared" si="3" ref="L9:L17">M9+N9+O9</f>
        <v>1500</v>
      </c>
      <c r="M9" s="13">
        <v>500</v>
      </c>
      <c r="N9" s="13">
        <v>500</v>
      </c>
      <c r="O9" s="61">
        <v>500</v>
      </c>
      <c r="P9" s="12">
        <f aca="true" t="shared" si="4" ref="P9:P17">Q9+R9+S9</f>
        <v>650</v>
      </c>
      <c r="Q9" s="47">
        <v>350</v>
      </c>
      <c r="R9" s="41">
        <v>200</v>
      </c>
      <c r="S9" s="2">
        <v>100</v>
      </c>
    </row>
    <row r="10" spans="1:19" ht="15">
      <c r="A10" s="13"/>
      <c r="B10" s="14" t="s">
        <v>10</v>
      </c>
      <c r="C10" s="12">
        <f t="shared" si="0"/>
        <v>5800</v>
      </c>
      <c r="D10" s="12">
        <f t="shared" si="1"/>
        <v>2400</v>
      </c>
      <c r="E10" s="13">
        <v>800</v>
      </c>
      <c r="F10" s="13">
        <v>800</v>
      </c>
      <c r="G10" s="13">
        <v>800</v>
      </c>
      <c r="H10" s="12">
        <f t="shared" si="2"/>
        <v>1680</v>
      </c>
      <c r="I10" s="13">
        <v>800</v>
      </c>
      <c r="J10" s="13">
        <v>480</v>
      </c>
      <c r="K10" s="13">
        <v>400</v>
      </c>
      <c r="L10" s="12">
        <f t="shared" si="3"/>
        <v>1150</v>
      </c>
      <c r="M10" s="13">
        <v>450</v>
      </c>
      <c r="N10" s="13">
        <v>350</v>
      </c>
      <c r="O10" s="61">
        <v>350</v>
      </c>
      <c r="P10" s="12">
        <f t="shared" si="4"/>
        <v>570</v>
      </c>
      <c r="Q10" s="47">
        <v>250</v>
      </c>
      <c r="R10" s="41">
        <v>200</v>
      </c>
      <c r="S10" s="2">
        <v>120</v>
      </c>
    </row>
    <row r="11" spans="1:19" ht="15">
      <c r="A11" s="13"/>
      <c r="B11" s="14" t="s">
        <v>11</v>
      </c>
      <c r="C11" s="12">
        <f t="shared" si="0"/>
        <v>2130</v>
      </c>
      <c r="D11" s="12">
        <f t="shared" si="1"/>
        <v>900</v>
      </c>
      <c r="E11" s="13">
        <v>300</v>
      </c>
      <c r="F11" s="13">
        <v>300</v>
      </c>
      <c r="G11" s="13">
        <v>300</v>
      </c>
      <c r="H11" s="12">
        <f t="shared" si="2"/>
        <v>630</v>
      </c>
      <c r="I11" s="13">
        <v>300</v>
      </c>
      <c r="J11" s="13">
        <v>200</v>
      </c>
      <c r="K11" s="13">
        <v>130</v>
      </c>
      <c r="L11" s="12">
        <f t="shared" si="3"/>
        <v>400</v>
      </c>
      <c r="M11" s="13">
        <v>130</v>
      </c>
      <c r="N11" s="13">
        <v>140</v>
      </c>
      <c r="O11" s="61">
        <v>130</v>
      </c>
      <c r="P11" s="12">
        <f t="shared" si="4"/>
        <v>200</v>
      </c>
      <c r="Q11" s="47">
        <v>100</v>
      </c>
      <c r="R11" s="41">
        <v>50</v>
      </c>
      <c r="S11" s="2">
        <v>50</v>
      </c>
    </row>
    <row r="12" spans="1:19" ht="15">
      <c r="A12" s="13"/>
      <c r="B12" s="14" t="s">
        <v>123</v>
      </c>
      <c r="C12" s="12">
        <f t="shared" si="0"/>
        <v>9500</v>
      </c>
      <c r="D12" s="12">
        <f t="shared" si="1"/>
        <v>3900</v>
      </c>
      <c r="E12" s="16">
        <v>1300</v>
      </c>
      <c r="F12" s="16">
        <v>1300</v>
      </c>
      <c r="G12" s="16">
        <v>1300</v>
      </c>
      <c r="H12" s="12">
        <f t="shared" si="2"/>
        <v>2790</v>
      </c>
      <c r="I12" s="16">
        <v>1340</v>
      </c>
      <c r="J12" s="16">
        <v>800</v>
      </c>
      <c r="K12" s="16">
        <v>650</v>
      </c>
      <c r="L12" s="12">
        <f t="shared" si="3"/>
        <v>2000</v>
      </c>
      <c r="M12" s="16">
        <v>800</v>
      </c>
      <c r="N12" s="16">
        <v>620</v>
      </c>
      <c r="O12" s="61">
        <v>580</v>
      </c>
      <c r="P12" s="12">
        <f t="shared" si="4"/>
        <v>810</v>
      </c>
      <c r="Q12" s="47">
        <v>360</v>
      </c>
      <c r="R12" s="41">
        <v>360</v>
      </c>
      <c r="S12" s="2">
        <v>90</v>
      </c>
    </row>
    <row r="13" spans="1:19" ht="15">
      <c r="A13" s="13"/>
      <c r="B13" s="14" t="s">
        <v>124</v>
      </c>
      <c r="C13" s="12">
        <f t="shared" si="0"/>
        <v>1100</v>
      </c>
      <c r="D13" s="12">
        <f t="shared" si="1"/>
        <v>480</v>
      </c>
      <c r="E13" s="16">
        <v>160</v>
      </c>
      <c r="F13" s="16">
        <v>160</v>
      </c>
      <c r="G13" s="16">
        <v>160</v>
      </c>
      <c r="H13" s="12">
        <f t="shared" si="2"/>
        <v>340</v>
      </c>
      <c r="I13" s="16">
        <v>160</v>
      </c>
      <c r="J13" s="16">
        <v>100</v>
      </c>
      <c r="K13" s="16">
        <v>80</v>
      </c>
      <c r="L13" s="12">
        <f t="shared" si="3"/>
        <v>210</v>
      </c>
      <c r="M13" s="16">
        <v>70</v>
      </c>
      <c r="N13" s="16">
        <v>70</v>
      </c>
      <c r="O13" s="61">
        <v>70</v>
      </c>
      <c r="P13" s="12">
        <f t="shared" si="4"/>
        <v>70</v>
      </c>
      <c r="Q13" s="47">
        <v>45</v>
      </c>
      <c r="R13" s="41"/>
      <c r="S13" s="2">
        <v>25</v>
      </c>
    </row>
    <row r="14" spans="1:19" ht="15">
      <c r="A14" s="16"/>
      <c r="B14" s="14" t="s">
        <v>125</v>
      </c>
      <c r="C14" s="12">
        <f t="shared" si="0"/>
        <v>190</v>
      </c>
      <c r="D14" s="12">
        <f t="shared" si="1"/>
        <v>60</v>
      </c>
      <c r="E14" s="13">
        <v>20</v>
      </c>
      <c r="F14" s="13">
        <v>20</v>
      </c>
      <c r="G14" s="13">
        <v>20</v>
      </c>
      <c r="H14" s="12">
        <f t="shared" si="2"/>
        <v>50</v>
      </c>
      <c r="I14" s="13">
        <v>20</v>
      </c>
      <c r="J14" s="13">
        <v>30</v>
      </c>
      <c r="K14" s="13"/>
      <c r="L14" s="12">
        <f t="shared" si="3"/>
        <v>42</v>
      </c>
      <c r="M14" s="13"/>
      <c r="N14" s="13">
        <v>32</v>
      </c>
      <c r="O14" s="61">
        <v>10</v>
      </c>
      <c r="P14" s="12">
        <f t="shared" si="4"/>
        <v>38</v>
      </c>
      <c r="Q14" s="47">
        <v>23</v>
      </c>
      <c r="R14" s="41"/>
      <c r="S14" s="2">
        <v>15</v>
      </c>
    </row>
    <row r="15" spans="1:19" ht="15">
      <c r="A15" s="13"/>
      <c r="B15" s="14" t="s">
        <v>12</v>
      </c>
      <c r="C15" s="12">
        <f t="shared" si="0"/>
        <v>4310</v>
      </c>
      <c r="D15" s="12">
        <f t="shared" si="1"/>
        <v>1840</v>
      </c>
      <c r="E15" s="25">
        <v>640</v>
      </c>
      <c r="F15" s="25">
        <v>600</v>
      </c>
      <c r="G15" s="25">
        <v>600</v>
      </c>
      <c r="H15" s="12">
        <f t="shared" si="2"/>
        <v>1250</v>
      </c>
      <c r="I15" s="25">
        <v>600</v>
      </c>
      <c r="J15" s="25">
        <v>350</v>
      </c>
      <c r="K15" s="25">
        <v>300</v>
      </c>
      <c r="L15" s="12">
        <f t="shared" si="3"/>
        <v>1000</v>
      </c>
      <c r="M15" s="25">
        <v>480</v>
      </c>
      <c r="N15" s="25">
        <v>240</v>
      </c>
      <c r="O15" s="61">
        <v>280</v>
      </c>
      <c r="P15" s="12">
        <f t="shared" si="4"/>
        <v>220</v>
      </c>
      <c r="Q15" s="47">
        <v>100</v>
      </c>
      <c r="R15" s="41">
        <v>40</v>
      </c>
      <c r="S15" s="2">
        <v>80</v>
      </c>
    </row>
    <row r="16" spans="1:19" ht="15">
      <c r="A16" s="13"/>
      <c r="B16" s="14" t="s">
        <v>13</v>
      </c>
      <c r="C16" s="26">
        <f t="shared" si="0"/>
        <v>0</v>
      </c>
      <c r="D16" s="12">
        <f t="shared" si="1"/>
        <v>0</v>
      </c>
      <c r="E16" s="25"/>
      <c r="F16" s="25"/>
      <c r="G16" s="25"/>
      <c r="H16" s="12">
        <f t="shared" si="2"/>
        <v>0</v>
      </c>
      <c r="I16" s="25"/>
      <c r="J16" s="25"/>
      <c r="K16" s="25"/>
      <c r="L16" s="12">
        <f t="shared" si="3"/>
        <v>0</v>
      </c>
      <c r="M16" s="25"/>
      <c r="N16" s="25"/>
      <c r="O16" s="62"/>
      <c r="P16" s="12">
        <f t="shared" si="4"/>
        <v>0</v>
      </c>
      <c r="Q16" s="51"/>
      <c r="R16" s="52"/>
      <c r="S16" s="4"/>
    </row>
    <row r="17" spans="1:19" ht="15.75" thickBot="1">
      <c r="A17" s="25"/>
      <c r="B17" s="109" t="s">
        <v>137</v>
      </c>
      <c r="C17" s="26">
        <f t="shared" si="0"/>
        <v>0</v>
      </c>
      <c r="D17" s="12">
        <f t="shared" si="1"/>
        <v>0</v>
      </c>
      <c r="E17" s="110"/>
      <c r="F17" s="110"/>
      <c r="G17" s="110"/>
      <c r="H17" s="12"/>
      <c r="I17" s="110"/>
      <c r="J17" s="110"/>
      <c r="K17" s="110"/>
      <c r="L17" s="26">
        <f t="shared" si="3"/>
        <v>0</v>
      </c>
      <c r="M17" s="110"/>
      <c r="N17" s="110"/>
      <c r="O17" s="111"/>
      <c r="P17" s="26">
        <f t="shared" si="4"/>
        <v>0</v>
      </c>
      <c r="Q17" s="112"/>
      <c r="R17" s="112"/>
      <c r="S17" s="113"/>
    </row>
    <row r="18" spans="1:19" ht="15.75" thickBot="1">
      <c r="A18" s="8">
        <v>2</v>
      </c>
      <c r="B18" s="8" t="s">
        <v>116</v>
      </c>
      <c r="C18" s="106">
        <f>SUM(C19:C20)</f>
        <v>7400</v>
      </c>
      <c r="D18" s="106">
        <f>SUM(D19:D20)</f>
        <v>2050</v>
      </c>
      <c r="E18" s="107">
        <f>E19+E20</f>
        <v>700</v>
      </c>
      <c r="F18" s="107">
        <f>F19+F20</f>
        <v>700</v>
      </c>
      <c r="G18" s="107">
        <f>G19+G20</f>
        <v>650</v>
      </c>
      <c r="H18" s="106">
        <f>SUM(H19:H20)</f>
        <v>1900</v>
      </c>
      <c r="I18" s="107">
        <f>I19+I20</f>
        <v>650</v>
      </c>
      <c r="J18" s="107">
        <f>J19+J20</f>
        <v>650</v>
      </c>
      <c r="K18" s="107">
        <f>K19+K20</f>
        <v>600</v>
      </c>
      <c r="L18" s="106">
        <f>SUM(L19:L20)</f>
        <v>2150</v>
      </c>
      <c r="M18" s="107">
        <f>M19+M20</f>
        <v>1000</v>
      </c>
      <c r="N18" s="107">
        <f>N19+N20</f>
        <v>600</v>
      </c>
      <c r="O18" s="107">
        <f>O19+O20</f>
        <v>550</v>
      </c>
      <c r="P18" s="106">
        <f>SUM(P19:P20)</f>
        <v>1300</v>
      </c>
      <c r="Q18" s="107">
        <f>Q19+Q20</f>
        <v>500</v>
      </c>
      <c r="R18" s="107">
        <f>R19+R20</f>
        <v>500</v>
      </c>
      <c r="S18" s="107">
        <f>S19+S20</f>
        <v>300</v>
      </c>
    </row>
    <row r="19" spans="1:19" ht="15">
      <c r="A19" s="10"/>
      <c r="B19" s="11" t="s">
        <v>14</v>
      </c>
      <c r="C19" s="12">
        <f t="shared" si="0"/>
        <v>6300</v>
      </c>
      <c r="D19" s="12">
        <f>E19+F19+G19</f>
        <v>1850</v>
      </c>
      <c r="E19" s="10">
        <v>600</v>
      </c>
      <c r="F19" s="10">
        <v>650</v>
      </c>
      <c r="G19" s="10">
        <v>600</v>
      </c>
      <c r="H19" s="12">
        <f>I19+J19+K19</f>
        <v>1700</v>
      </c>
      <c r="I19" s="10">
        <v>600</v>
      </c>
      <c r="J19" s="10">
        <v>600</v>
      </c>
      <c r="K19" s="10">
        <v>500</v>
      </c>
      <c r="L19" s="12">
        <f>M19+N19+O19</f>
        <v>1700</v>
      </c>
      <c r="M19" s="10">
        <v>800</v>
      </c>
      <c r="N19" s="10">
        <v>500</v>
      </c>
      <c r="O19" s="10">
        <v>400</v>
      </c>
      <c r="P19" s="12">
        <f>Q19+R19+S19</f>
        <v>1050</v>
      </c>
      <c r="Q19" s="10">
        <v>400</v>
      </c>
      <c r="R19" s="10">
        <v>400</v>
      </c>
      <c r="S19" s="10">
        <v>250</v>
      </c>
    </row>
    <row r="20" spans="1:19" ht="15.75" thickBot="1">
      <c r="A20" s="16"/>
      <c r="B20" s="11" t="s">
        <v>103</v>
      </c>
      <c r="C20" s="26">
        <f t="shared" si="0"/>
        <v>1100</v>
      </c>
      <c r="D20" s="12">
        <f>E20+F20+G20</f>
        <v>200</v>
      </c>
      <c r="E20" s="16">
        <v>100</v>
      </c>
      <c r="F20" s="16">
        <v>50</v>
      </c>
      <c r="G20" s="16">
        <v>50</v>
      </c>
      <c r="H20" s="12">
        <f>I20+J20+K20</f>
        <v>200</v>
      </c>
      <c r="I20" s="16">
        <v>50</v>
      </c>
      <c r="J20" s="16">
        <v>50</v>
      </c>
      <c r="K20" s="16">
        <v>100</v>
      </c>
      <c r="L20" s="12">
        <f>M20+N20+O20</f>
        <v>450</v>
      </c>
      <c r="M20" s="16">
        <v>200</v>
      </c>
      <c r="N20" s="16">
        <v>100</v>
      </c>
      <c r="O20" s="16">
        <v>150</v>
      </c>
      <c r="P20" s="12">
        <f>Q20+R20+S20</f>
        <v>250</v>
      </c>
      <c r="Q20" s="16">
        <v>100</v>
      </c>
      <c r="R20" s="16">
        <v>100</v>
      </c>
      <c r="S20" s="16">
        <v>50</v>
      </c>
    </row>
    <row r="21" spans="1:19" ht="15.75" thickBot="1">
      <c r="A21" s="8">
        <v>3</v>
      </c>
      <c r="B21" s="17" t="s">
        <v>117</v>
      </c>
      <c r="C21" s="106">
        <f aca="true" t="shared" si="5" ref="C21:S21">C22+C27+C42+C51+C60+C83</f>
        <v>9800</v>
      </c>
      <c r="D21" s="106">
        <f t="shared" si="5"/>
        <v>3000</v>
      </c>
      <c r="E21" s="106">
        <f t="shared" si="5"/>
        <v>600</v>
      </c>
      <c r="F21" s="106">
        <f t="shared" si="5"/>
        <v>1200</v>
      </c>
      <c r="G21" s="106">
        <f t="shared" si="5"/>
        <v>1200</v>
      </c>
      <c r="H21" s="106">
        <f t="shared" si="5"/>
        <v>4400</v>
      </c>
      <c r="I21" s="106">
        <f t="shared" si="5"/>
        <v>1001</v>
      </c>
      <c r="J21" s="106">
        <f t="shared" si="5"/>
        <v>1000</v>
      </c>
      <c r="K21" s="106">
        <f t="shared" si="5"/>
        <v>2399</v>
      </c>
      <c r="L21" s="106">
        <f t="shared" si="5"/>
        <v>1800</v>
      </c>
      <c r="M21" s="106">
        <f t="shared" si="5"/>
        <v>800</v>
      </c>
      <c r="N21" s="106">
        <f t="shared" si="5"/>
        <v>500</v>
      </c>
      <c r="O21" s="106">
        <f t="shared" si="5"/>
        <v>500</v>
      </c>
      <c r="P21" s="106">
        <f t="shared" si="5"/>
        <v>600</v>
      </c>
      <c r="Q21" s="106">
        <f t="shared" si="5"/>
        <v>300</v>
      </c>
      <c r="R21" s="106">
        <f t="shared" si="5"/>
        <v>200</v>
      </c>
      <c r="S21" s="106">
        <f t="shared" si="5"/>
        <v>100</v>
      </c>
    </row>
    <row r="22" spans="1:19" ht="15">
      <c r="A22" s="18">
        <v>3.1</v>
      </c>
      <c r="B22" s="19" t="s">
        <v>15</v>
      </c>
      <c r="C22" s="95">
        <f>D22+H22+L22+P22</f>
        <v>400</v>
      </c>
      <c r="D22" s="95">
        <f>E22+F22+G22</f>
        <v>60</v>
      </c>
      <c r="E22" s="97">
        <f>E23+E24+E25+E26</f>
        <v>20</v>
      </c>
      <c r="F22" s="97">
        <f>F23+F24+F25+F26</f>
        <v>20</v>
      </c>
      <c r="G22" s="97">
        <f>G23+G24+G25+G26</f>
        <v>20</v>
      </c>
      <c r="H22" s="95">
        <f>I22+J22+K22</f>
        <v>240</v>
      </c>
      <c r="I22" s="97">
        <f>I23+I24+I25+I26</f>
        <v>20</v>
      </c>
      <c r="J22" s="97">
        <f>J23+J24+J25+J26</f>
        <v>20</v>
      </c>
      <c r="K22" s="97">
        <f>K23+K24+K25+K26</f>
        <v>200</v>
      </c>
      <c r="L22" s="95">
        <f>M22+N22+O22</f>
        <v>70</v>
      </c>
      <c r="M22" s="97">
        <f>M23+M24+M25+M26</f>
        <v>20</v>
      </c>
      <c r="N22" s="97">
        <f>N23+N24+N25+N26</f>
        <v>40</v>
      </c>
      <c r="O22" s="97">
        <f>O23+O24+O25+O26</f>
        <v>10</v>
      </c>
      <c r="P22" s="95">
        <f>Q22+R22+S22</f>
        <v>30</v>
      </c>
      <c r="Q22" s="97">
        <f>Q23+Q24+Q25+Q26</f>
        <v>10</v>
      </c>
      <c r="R22" s="97">
        <f>R23+R24+R25+R26</f>
        <v>10</v>
      </c>
      <c r="S22" s="97">
        <f>S23+S24+S25+S26</f>
        <v>10</v>
      </c>
    </row>
    <row r="23" spans="1:19" ht="15">
      <c r="A23" s="10"/>
      <c r="B23" s="11" t="s">
        <v>16</v>
      </c>
      <c r="C23" s="12">
        <f>D23+H23+L23+P23</f>
        <v>400</v>
      </c>
      <c r="D23" s="12">
        <f>E23+F23+G23</f>
        <v>60</v>
      </c>
      <c r="E23" s="47">
        <v>20</v>
      </c>
      <c r="F23" s="41">
        <v>20</v>
      </c>
      <c r="G23" s="61">
        <v>20</v>
      </c>
      <c r="H23" s="12">
        <f aca="true" t="shared" si="6" ref="H23:H57">I23+J23+K23</f>
        <v>240</v>
      </c>
      <c r="I23" s="47">
        <v>20</v>
      </c>
      <c r="J23" s="41">
        <v>20</v>
      </c>
      <c r="K23" s="61">
        <v>200</v>
      </c>
      <c r="L23" s="12">
        <f aca="true" t="shared" si="7" ref="L23:L57">M23+N23+O23</f>
        <v>70</v>
      </c>
      <c r="M23" s="47">
        <v>20</v>
      </c>
      <c r="N23" s="41">
        <v>40</v>
      </c>
      <c r="O23" s="61">
        <v>10</v>
      </c>
      <c r="P23" s="12">
        <f aca="true" t="shared" si="8" ref="P23:P57">Q23+R23+S23</f>
        <v>30</v>
      </c>
      <c r="Q23" s="47">
        <v>10</v>
      </c>
      <c r="R23" s="41">
        <v>10</v>
      </c>
      <c r="S23" s="42">
        <v>10</v>
      </c>
    </row>
    <row r="24" spans="1:19" ht="15">
      <c r="A24" s="10"/>
      <c r="B24" s="11" t="s">
        <v>17</v>
      </c>
      <c r="C24" s="12">
        <f aca="true" t="shared" si="9" ref="C24:C57">D24+H24+L24+P24</f>
        <v>0</v>
      </c>
      <c r="D24" s="12">
        <f aca="true" t="shared" si="10" ref="D24:D57">E24+F24+G24</f>
        <v>0</v>
      </c>
      <c r="E24" s="47"/>
      <c r="F24" s="41"/>
      <c r="G24" s="61"/>
      <c r="H24" s="12">
        <f t="shared" si="6"/>
        <v>0</v>
      </c>
      <c r="I24" s="47"/>
      <c r="J24" s="41"/>
      <c r="K24" s="61"/>
      <c r="L24" s="12">
        <f t="shared" si="7"/>
        <v>0</v>
      </c>
      <c r="M24" s="47"/>
      <c r="N24" s="41"/>
      <c r="O24" s="61"/>
      <c r="P24" s="12">
        <f t="shared" si="8"/>
        <v>0</v>
      </c>
      <c r="Q24" s="47"/>
      <c r="R24" s="41"/>
      <c r="S24" s="42"/>
    </row>
    <row r="25" spans="1:19" ht="15">
      <c r="A25" s="10"/>
      <c r="B25" s="20" t="s">
        <v>18</v>
      </c>
      <c r="C25" s="12">
        <f t="shared" si="9"/>
        <v>0</v>
      </c>
      <c r="D25" s="12">
        <f t="shared" si="10"/>
        <v>0</v>
      </c>
      <c r="E25" s="47"/>
      <c r="F25" s="41"/>
      <c r="G25" s="61"/>
      <c r="H25" s="12">
        <f t="shared" si="6"/>
        <v>0</v>
      </c>
      <c r="I25" s="47"/>
      <c r="J25" s="41"/>
      <c r="K25" s="61"/>
      <c r="L25" s="12">
        <f t="shared" si="7"/>
        <v>0</v>
      </c>
      <c r="M25" s="47"/>
      <c r="N25" s="41"/>
      <c r="O25" s="61"/>
      <c r="P25" s="12">
        <f t="shared" si="8"/>
        <v>0</v>
      </c>
      <c r="Q25" s="47"/>
      <c r="R25" s="41"/>
      <c r="S25" s="2"/>
    </row>
    <row r="26" spans="1:19" ht="15">
      <c r="A26" s="10"/>
      <c r="B26" s="11" t="s">
        <v>19</v>
      </c>
      <c r="C26" s="12">
        <f t="shared" si="9"/>
        <v>0</v>
      </c>
      <c r="D26" s="12">
        <f t="shared" si="10"/>
        <v>0</v>
      </c>
      <c r="E26" s="47"/>
      <c r="F26" s="41"/>
      <c r="G26" s="61"/>
      <c r="H26" s="12">
        <f t="shared" si="6"/>
        <v>0</v>
      </c>
      <c r="I26" s="47"/>
      <c r="J26" s="41"/>
      <c r="K26" s="61"/>
      <c r="L26" s="12">
        <f t="shared" si="7"/>
        <v>0</v>
      </c>
      <c r="M26" s="47"/>
      <c r="N26" s="41"/>
      <c r="O26" s="61"/>
      <c r="P26" s="12">
        <f t="shared" si="8"/>
        <v>0</v>
      </c>
      <c r="Q26" s="47"/>
      <c r="R26" s="41"/>
      <c r="S26" s="2"/>
    </row>
    <row r="27" spans="1:19" ht="15">
      <c r="A27" s="21">
        <v>3.2</v>
      </c>
      <c r="B27" s="22" t="s">
        <v>20</v>
      </c>
      <c r="C27" s="95">
        <f>D27+H27+L27+P27</f>
        <v>1968</v>
      </c>
      <c r="D27" s="95">
        <f t="shared" si="10"/>
        <v>680</v>
      </c>
      <c r="E27" s="96">
        <f>E28+E29+E30+E31+E32+E33+E34+E35+E36+E37+E38+E39+E40+E41</f>
        <v>0</v>
      </c>
      <c r="F27" s="96">
        <f>F28+F29+F30+F31+F32+F33+F34+F35+F36+F37+F38+F39+F40+F41</f>
        <v>350</v>
      </c>
      <c r="G27" s="96">
        <f>G28+G29+G30+G31+G32+G33+G34+G35+G36+G37+G38+G39+G40+G41</f>
        <v>330</v>
      </c>
      <c r="H27" s="95">
        <f t="shared" si="6"/>
        <v>820</v>
      </c>
      <c r="I27" s="96">
        <f>I28+I29+I30+I31+I32+I33+I34+I35+I36+I37+I38+I39+I40+I41</f>
        <v>260</v>
      </c>
      <c r="J27" s="96">
        <f>J28+J29+J30+J31+J32+J33+J34+J35+J36+J37+J38+J39+J40+J41</f>
        <v>130</v>
      </c>
      <c r="K27" s="96">
        <f>K28+K29+K30+K31+K32+K33+K34+K35+K36+K37+K38+K39+K40+K41</f>
        <v>430</v>
      </c>
      <c r="L27" s="95">
        <f t="shared" si="7"/>
        <v>388</v>
      </c>
      <c r="M27" s="96">
        <f>M28+M29+M30+M31+M32+M33+M34+M35+M36+M37+M38+M39+M40+M41</f>
        <v>80</v>
      </c>
      <c r="N27" s="96">
        <f>N28+N29+N30+N31+N32+N33+N34+N35+N36+N37+N38+N39+N40+N41</f>
        <v>200</v>
      </c>
      <c r="O27" s="96">
        <f>O28+O29+O30+O31+O32+O33+O34+O35+O36+O37+O38+O39+O40+O41</f>
        <v>108</v>
      </c>
      <c r="P27" s="95">
        <f t="shared" si="8"/>
        <v>80</v>
      </c>
      <c r="Q27" s="96">
        <f>Q28+Q29+Q30+Q31+Q32+Q33+Q34+Q35+Q36+Q37+Q38+Q39+Q40+Q41</f>
        <v>0</v>
      </c>
      <c r="R27" s="96">
        <f>R28+R29+R30+R31+R32+R33+R34+R35+R36+R37+R38+R39+R40+R41</f>
        <v>80</v>
      </c>
      <c r="S27" s="96">
        <f>S28+S29+S30+S31+S32+S33+S34+S35+S36+S37+S38+S39+S40+S41</f>
        <v>0</v>
      </c>
    </row>
    <row r="28" spans="1:19" ht="15">
      <c r="A28" s="13"/>
      <c r="B28" s="14" t="s">
        <v>21</v>
      </c>
      <c r="C28" s="12">
        <f t="shared" si="9"/>
        <v>176</v>
      </c>
      <c r="D28" s="12">
        <f t="shared" si="10"/>
        <v>100</v>
      </c>
      <c r="E28" s="47"/>
      <c r="F28" s="41"/>
      <c r="G28" s="61">
        <v>100</v>
      </c>
      <c r="H28" s="12">
        <f t="shared" si="6"/>
        <v>80</v>
      </c>
      <c r="I28" s="47">
        <v>50</v>
      </c>
      <c r="J28" s="41"/>
      <c r="K28" s="61">
        <v>30</v>
      </c>
      <c r="L28" s="12">
        <f t="shared" si="7"/>
        <v>-4</v>
      </c>
      <c r="M28" s="47">
        <v>20</v>
      </c>
      <c r="N28" s="41"/>
      <c r="O28" s="61">
        <v>-24</v>
      </c>
      <c r="P28" s="12">
        <f t="shared" si="8"/>
        <v>0</v>
      </c>
      <c r="Q28" s="47"/>
      <c r="R28" s="41"/>
      <c r="S28" s="42"/>
    </row>
    <row r="29" spans="1:19" ht="15">
      <c r="A29" s="13"/>
      <c r="B29" s="14" t="s">
        <v>22</v>
      </c>
      <c r="C29" s="12">
        <f t="shared" si="9"/>
        <v>282</v>
      </c>
      <c r="D29" s="12">
        <f t="shared" si="10"/>
        <v>0</v>
      </c>
      <c r="E29" s="47"/>
      <c r="F29" s="41"/>
      <c r="G29" s="61"/>
      <c r="H29" s="12">
        <f t="shared" si="6"/>
        <v>300</v>
      </c>
      <c r="I29" s="47"/>
      <c r="J29" s="41"/>
      <c r="K29" s="61">
        <v>300</v>
      </c>
      <c r="L29" s="12">
        <f t="shared" si="7"/>
        <v>-18</v>
      </c>
      <c r="M29" s="47"/>
      <c r="N29" s="41"/>
      <c r="O29" s="61">
        <v>-18</v>
      </c>
      <c r="P29" s="12">
        <f t="shared" si="8"/>
        <v>0</v>
      </c>
      <c r="Q29" s="47"/>
      <c r="R29" s="41"/>
      <c r="S29" s="2"/>
    </row>
    <row r="30" spans="1:19" ht="15">
      <c r="A30" s="13"/>
      <c r="B30" s="14" t="s">
        <v>23</v>
      </c>
      <c r="C30" s="12">
        <f t="shared" si="9"/>
        <v>120</v>
      </c>
      <c r="D30" s="12">
        <f t="shared" si="10"/>
        <v>0</v>
      </c>
      <c r="E30" s="47"/>
      <c r="F30" s="41"/>
      <c r="G30" s="61"/>
      <c r="H30" s="12">
        <f t="shared" si="6"/>
        <v>120</v>
      </c>
      <c r="I30" s="47">
        <v>60</v>
      </c>
      <c r="J30" s="41">
        <v>60</v>
      </c>
      <c r="K30" s="61"/>
      <c r="L30" s="12">
        <f t="shared" si="7"/>
        <v>0</v>
      </c>
      <c r="M30" s="47"/>
      <c r="N30" s="41"/>
      <c r="O30" s="61"/>
      <c r="P30" s="12">
        <f t="shared" si="8"/>
        <v>0</v>
      </c>
      <c r="Q30" s="47"/>
      <c r="R30" s="41"/>
      <c r="S30" s="42"/>
    </row>
    <row r="31" spans="1:19" ht="15">
      <c r="A31" s="13"/>
      <c r="B31" s="14" t="s">
        <v>24</v>
      </c>
      <c r="C31" s="12">
        <f t="shared" si="9"/>
        <v>400</v>
      </c>
      <c r="D31" s="12">
        <f t="shared" si="10"/>
        <v>230</v>
      </c>
      <c r="E31" s="47"/>
      <c r="F31" s="41">
        <v>100</v>
      </c>
      <c r="G31" s="61">
        <v>130</v>
      </c>
      <c r="H31" s="12">
        <f t="shared" si="6"/>
        <v>170</v>
      </c>
      <c r="I31" s="47">
        <v>100</v>
      </c>
      <c r="J31" s="41">
        <v>70</v>
      </c>
      <c r="K31" s="61"/>
      <c r="L31" s="12">
        <f t="shared" si="7"/>
        <v>0</v>
      </c>
      <c r="M31" s="47"/>
      <c r="N31" s="41"/>
      <c r="O31" s="61"/>
      <c r="P31" s="12">
        <f t="shared" si="8"/>
        <v>0</v>
      </c>
      <c r="Q31" s="47"/>
      <c r="R31" s="41"/>
      <c r="S31" s="42"/>
    </row>
    <row r="32" spans="1:19" ht="15">
      <c r="A32" s="13"/>
      <c r="B32" s="14" t="s">
        <v>25</v>
      </c>
      <c r="C32" s="12">
        <f t="shared" si="9"/>
        <v>120</v>
      </c>
      <c r="D32" s="12">
        <f t="shared" si="10"/>
        <v>0</v>
      </c>
      <c r="E32" s="47"/>
      <c r="F32" s="41"/>
      <c r="G32" s="61"/>
      <c r="H32" s="12">
        <f t="shared" si="6"/>
        <v>90</v>
      </c>
      <c r="I32" s="47">
        <v>50</v>
      </c>
      <c r="J32" s="41"/>
      <c r="K32" s="61">
        <v>40</v>
      </c>
      <c r="L32" s="12">
        <f t="shared" si="7"/>
        <v>0</v>
      </c>
      <c r="M32" s="47"/>
      <c r="N32" s="41"/>
      <c r="O32" s="61"/>
      <c r="P32" s="12">
        <f t="shared" si="8"/>
        <v>30</v>
      </c>
      <c r="Q32" s="47"/>
      <c r="R32" s="41">
        <v>30</v>
      </c>
      <c r="S32" s="42"/>
    </row>
    <row r="33" spans="1:19" ht="15">
      <c r="A33" s="13"/>
      <c r="B33" s="14" t="s">
        <v>26</v>
      </c>
      <c r="C33" s="12">
        <f t="shared" si="9"/>
        <v>120</v>
      </c>
      <c r="D33" s="12">
        <f t="shared" si="10"/>
        <v>0</v>
      </c>
      <c r="E33" s="47"/>
      <c r="F33" s="41"/>
      <c r="G33" s="61"/>
      <c r="H33" s="12">
        <f t="shared" si="6"/>
        <v>60</v>
      </c>
      <c r="I33" s="47"/>
      <c r="J33" s="41"/>
      <c r="K33" s="61">
        <v>60</v>
      </c>
      <c r="L33" s="12">
        <f t="shared" si="7"/>
        <v>60</v>
      </c>
      <c r="M33" s="47">
        <v>60</v>
      </c>
      <c r="N33" s="41"/>
      <c r="O33" s="61"/>
      <c r="P33" s="12">
        <f t="shared" si="8"/>
        <v>0</v>
      </c>
      <c r="Q33" s="47"/>
      <c r="R33" s="41"/>
      <c r="S33" s="2"/>
    </row>
    <row r="34" spans="1:19" ht="15">
      <c r="A34" s="13"/>
      <c r="B34" s="14" t="s">
        <v>27</v>
      </c>
      <c r="C34" s="12">
        <f t="shared" si="9"/>
        <v>0</v>
      </c>
      <c r="D34" s="12">
        <f t="shared" si="10"/>
        <v>0</v>
      </c>
      <c r="E34" s="47"/>
      <c r="F34" s="41"/>
      <c r="G34" s="61"/>
      <c r="H34" s="12">
        <f t="shared" si="6"/>
        <v>0</v>
      </c>
      <c r="I34" s="47"/>
      <c r="J34" s="41"/>
      <c r="K34" s="61"/>
      <c r="L34" s="12">
        <f t="shared" si="7"/>
        <v>0</v>
      </c>
      <c r="M34" s="47"/>
      <c r="N34" s="41"/>
      <c r="O34" s="61"/>
      <c r="P34" s="12">
        <f t="shared" si="8"/>
        <v>0</v>
      </c>
      <c r="Q34" s="47"/>
      <c r="R34" s="41"/>
      <c r="S34" s="2"/>
    </row>
    <row r="35" spans="1:19" ht="15">
      <c r="A35" s="13"/>
      <c r="B35" s="14" t="s">
        <v>28</v>
      </c>
      <c r="C35" s="12">
        <f t="shared" si="9"/>
        <v>0</v>
      </c>
      <c r="D35" s="12">
        <f t="shared" si="10"/>
        <v>0</v>
      </c>
      <c r="E35" s="47"/>
      <c r="F35" s="41"/>
      <c r="G35" s="61"/>
      <c r="H35" s="12">
        <f t="shared" si="6"/>
        <v>0</v>
      </c>
      <c r="I35" s="47"/>
      <c r="J35" s="41"/>
      <c r="K35" s="61"/>
      <c r="L35" s="12">
        <f t="shared" si="7"/>
        <v>0</v>
      </c>
      <c r="M35" s="47"/>
      <c r="N35" s="41"/>
      <c r="O35" s="61"/>
      <c r="P35" s="12">
        <f t="shared" si="8"/>
        <v>0</v>
      </c>
      <c r="Q35" s="47"/>
      <c r="R35" s="41"/>
      <c r="S35" s="2"/>
    </row>
    <row r="36" spans="1:19" ht="15">
      <c r="A36" s="13"/>
      <c r="B36" s="14" t="s">
        <v>141</v>
      </c>
      <c r="C36" s="12">
        <f t="shared" si="9"/>
        <v>0</v>
      </c>
      <c r="D36" s="12">
        <f t="shared" si="10"/>
        <v>0</v>
      </c>
      <c r="E36" s="47"/>
      <c r="F36" s="41"/>
      <c r="G36" s="61"/>
      <c r="H36" s="12">
        <f t="shared" si="6"/>
        <v>0</v>
      </c>
      <c r="I36" s="47"/>
      <c r="J36" s="41"/>
      <c r="K36" s="61"/>
      <c r="L36" s="12">
        <f t="shared" si="7"/>
        <v>0</v>
      </c>
      <c r="M36" s="47"/>
      <c r="N36" s="41"/>
      <c r="O36" s="61"/>
      <c r="P36" s="12">
        <f t="shared" si="8"/>
        <v>0</v>
      </c>
      <c r="Q36" s="47"/>
      <c r="R36" s="41"/>
      <c r="S36" s="2"/>
    </row>
    <row r="37" spans="1:19" ht="15">
      <c r="A37" s="13"/>
      <c r="B37" s="14" t="s">
        <v>138</v>
      </c>
      <c r="C37" s="12">
        <f t="shared" si="9"/>
        <v>0</v>
      </c>
      <c r="D37" s="12">
        <f t="shared" si="10"/>
        <v>0</v>
      </c>
      <c r="E37" s="47"/>
      <c r="F37" s="41"/>
      <c r="G37" s="61"/>
      <c r="H37" s="12">
        <f t="shared" si="6"/>
        <v>0</v>
      </c>
      <c r="I37" s="47"/>
      <c r="J37" s="41"/>
      <c r="K37" s="61"/>
      <c r="L37" s="12">
        <f t="shared" si="7"/>
        <v>0</v>
      </c>
      <c r="M37" s="47"/>
      <c r="N37" s="41"/>
      <c r="O37" s="61"/>
      <c r="P37" s="12">
        <f t="shared" si="8"/>
        <v>0</v>
      </c>
      <c r="Q37" s="47"/>
      <c r="R37" s="41"/>
      <c r="S37" s="2"/>
    </row>
    <row r="38" spans="1:19" ht="15">
      <c r="A38" s="13"/>
      <c r="B38" s="14" t="s">
        <v>29</v>
      </c>
      <c r="C38" s="12">
        <f t="shared" si="9"/>
        <v>0</v>
      </c>
      <c r="D38" s="12">
        <f t="shared" si="10"/>
        <v>0</v>
      </c>
      <c r="E38" s="47"/>
      <c r="F38" s="41"/>
      <c r="G38" s="61"/>
      <c r="H38" s="12">
        <f t="shared" si="6"/>
        <v>0</v>
      </c>
      <c r="I38" s="47"/>
      <c r="J38" s="41"/>
      <c r="K38" s="61"/>
      <c r="L38" s="12">
        <f t="shared" si="7"/>
        <v>0</v>
      </c>
      <c r="M38" s="47"/>
      <c r="N38" s="41"/>
      <c r="O38" s="61"/>
      <c r="P38" s="12">
        <f t="shared" si="8"/>
        <v>0</v>
      </c>
      <c r="Q38" s="47"/>
      <c r="R38" s="41"/>
      <c r="S38" s="42"/>
    </row>
    <row r="39" spans="1:19" ht="15">
      <c r="A39" s="13"/>
      <c r="B39" s="14" t="s">
        <v>139</v>
      </c>
      <c r="C39" s="12">
        <f t="shared" si="9"/>
        <v>0</v>
      </c>
      <c r="D39" s="12">
        <f t="shared" si="10"/>
        <v>0</v>
      </c>
      <c r="E39" s="47"/>
      <c r="F39" s="41"/>
      <c r="G39" s="61"/>
      <c r="H39" s="12">
        <f t="shared" si="6"/>
        <v>0</v>
      </c>
      <c r="I39" s="47"/>
      <c r="J39" s="41"/>
      <c r="K39" s="61"/>
      <c r="L39" s="12">
        <f t="shared" si="7"/>
        <v>0</v>
      </c>
      <c r="M39" s="47"/>
      <c r="N39" s="41"/>
      <c r="O39" s="61"/>
      <c r="P39" s="12">
        <f t="shared" si="8"/>
        <v>0</v>
      </c>
      <c r="Q39" s="47"/>
      <c r="R39" s="41"/>
      <c r="S39" s="2"/>
    </row>
    <row r="40" spans="1:19" ht="15">
      <c r="A40" s="13"/>
      <c r="B40" s="14" t="s">
        <v>30</v>
      </c>
      <c r="C40" s="12">
        <f t="shared" si="9"/>
        <v>0</v>
      </c>
      <c r="D40" s="12">
        <f t="shared" si="10"/>
        <v>0</v>
      </c>
      <c r="E40" s="47"/>
      <c r="F40" s="41"/>
      <c r="G40" s="61"/>
      <c r="H40" s="12">
        <f t="shared" si="6"/>
        <v>0</v>
      </c>
      <c r="I40" s="47"/>
      <c r="J40" s="41"/>
      <c r="K40" s="61"/>
      <c r="L40" s="12">
        <f t="shared" si="7"/>
        <v>0</v>
      </c>
      <c r="M40" s="47"/>
      <c r="N40" s="41"/>
      <c r="O40" s="61"/>
      <c r="P40" s="12">
        <f t="shared" si="8"/>
        <v>0</v>
      </c>
      <c r="Q40" s="47"/>
      <c r="R40" s="41"/>
      <c r="S40" s="2"/>
    </row>
    <row r="41" spans="1:19" ht="15">
      <c r="A41" s="13"/>
      <c r="B41" s="14" t="s">
        <v>31</v>
      </c>
      <c r="C41" s="12">
        <f t="shared" si="9"/>
        <v>750</v>
      </c>
      <c r="D41" s="12">
        <f t="shared" si="10"/>
        <v>350</v>
      </c>
      <c r="E41" s="47"/>
      <c r="F41" s="41">
        <v>250</v>
      </c>
      <c r="G41" s="61">
        <v>100</v>
      </c>
      <c r="H41" s="12">
        <f t="shared" si="6"/>
        <v>0</v>
      </c>
      <c r="I41" s="47"/>
      <c r="J41" s="41"/>
      <c r="K41" s="61"/>
      <c r="L41" s="12">
        <f t="shared" si="7"/>
        <v>350</v>
      </c>
      <c r="M41" s="47"/>
      <c r="N41" s="41">
        <v>200</v>
      </c>
      <c r="O41" s="61">
        <v>150</v>
      </c>
      <c r="P41" s="12">
        <f t="shared" si="8"/>
        <v>50</v>
      </c>
      <c r="Q41" s="47"/>
      <c r="R41" s="41">
        <v>50</v>
      </c>
      <c r="S41" s="2"/>
    </row>
    <row r="42" spans="1:19" ht="15">
      <c r="A42" s="23">
        <v>3.3</v>
      </c>
      <c r="B42" s="19" t="s">
        <v>32</v>
      </c>
      <c r="C42" s="95">
        <f>D42+H42+L42+P42</f>
        <v>3554</v>
      </c>
      <c r="D42" s="95">
        <f t="shared" si="10"/>
        <v>1040</v>
      </c>
      <c r="E42" s="96">
        <f>E43+E44+E45+E46+E47+E48+E49+E50</f>
        <v>375</v>
      </c>
      <c r="F42" s="96">
        <f>F43+F44+F45+F46+F47+F48+F49+F50</f>
        <v>380</v>
      </c>
      <c r="G42" s="96">
        <f>G43+G44+G45+G46+G47+G48+G49+G50</f>
        <v>285</v>
      </c>
      <c r="H42" s="95">
        <f t="shared" si="6"/>
        <v>1344</v>
      </c>
      <c r="I42" s="96">
        <f>I43+I44+I45+I46+I47+I48+I49+I50</f>
        <v>260</v>
      </c>
      <c r="J42" s="96">
        <f>J43+J44+J45+J46+J47+J48+J49+J50</f>
        <v>370</v>
      </c>
      <c r="K42" s="96">
        <f>K43+K44+K45+K46+K47+K48+K49+K50</f>
        <v>714</v>
      </c>
      <c r="L42" s="95">
        <f t="shared" si="7"/>
        <v>810</v>
      </c>
      <c r="M42" s="96">
        <f>M43+M44+M45+M46+M47+M48+M49+M50</f>
        <v>460</v>
      </c>
      <c r="N42" s="96">
        <f>N43+N44+N45+N46+N47+N48+N49+N50</f>
        <v>180</v>
      </c>
      <c r="O42" s="96">
        <f>O43+O44+O45+O46+O47+O48+O49+O50</f>
        <v>170</v>
      </c>
      <c r="P42" s="95">
        <f t="shared" si="8"/>
        <v>360</v>
      </c>
      <c r="Q42" s="96">
        <f>Q43+Q44+Q45+Q46+Q47+Q48+Q49+Q50</f>
        <v>210</v>
      </c>
      <c r="R42" s="96">
        <f>R43+R44+R45+R46+R47+R48+R49+R50</f>
        <v>60</v>
      </c>
      <c r="S42" s="96">
        <f>S43+S44+S45+S46+S47+S48+S49+S50</f>
        <v>90</v>
      </c>
    </row>
    <row r="43" spans="1:19" ht="15">
      <c r="A43" s="13"/>
      <c r="B43" s="14" t="s">
        <v>33</v>
      </c>
      <c r="C43" s="12">
        <f t="shared" si="9"/>
        <v>1900</v>
      </c>
      <c r="D43" s="12">
        <f t="shared" si="10"/>
        <v>540</v>
      </c>
      <c r="E43" s="47">
        <v>180</v>
      </c>
      <c r="F43" s="41">
        <v>200</v>
      </c>
      <c r="G43" s="61">
        <v>160</v>
      </c>
      <c r="H43" s="12">
        <f t="shared" si="6"/>
        <v>740</v>
      </c>
      <c r="I43" s="47">
        <v>120</v>
      </c>
      <c r="J43" s="41">
        <v>200</v>
      </c>
      <c r="K43" s="61">
        <v>420</v>
      </c>
      <c r="L43" s="12">
        <f t="shared" si="7"/>
        <v>460</v>
      </c>
      <c r="M43" s="47">
        <v>300</v>
      </c>
      <c r="N43" s="41">
        <v>130</v>
      </c>
      <c r="O43" s="61">
        <v>30</v>
      </c>
      <c r="P43" s="12">
        <f t="shared" si="8"/>
        <v>160</v>
      </c>
      <c r="Q43" s="47">
        <v>100</v>
      </c>
      <c r="R43" s="41"/>
      <c r="S43" s="42">
        <v>60</v>
      </c>
    </row>
    <row r="44" spans="1:19" ht="15">
      <c r="A44" s="13"/>
      <c r="B44" s="14" t="s">
        <v>34</v>
      </c>
      <c r="C44" s="12">
        <f t="shared" si="9"/>
        <v>300</v>
      </c>
      <c r="D44" s="12">
        <f t="shared" si="10"/>
        <v>104</v>
      </c>
      <c r="E44" s="47">
        <v>54</v>
      </c>
      <c r="F44" s="41">
        <v>30</v>
      </c>
      <c r="G44" s="61">
        <v>20</v>
      </c>
      <c r="H44" s="12">
        <f t="shared" si="6"/>
        <v>90</v>
      </c>
      <c r="I44" s="47">
        <v>20</v>
      </c>
      <c r="J44" s="41">
        <v>20</v>
      </c>
      <c r="K44" s="61">
        <v>50</v>
      </c>
      <c r="L44" s="12">
        <f t="shared" si="7"/>
        <v>70</v>
      </c>
      <c r="M44" s="47">
        <v>20</v>
      </c>
      <c r="N44" s="41">
        <v>20</v>
      </c>
      <c r="O44" s="61">
        <v>30</v>
      </c>
      <c r="P44" s="12">
        <f t="shared" si="8"/>
        <v>36</v>
      </c>
      <c r="Q44" s="47">
        <v>10</v>
      </c>
      <c r="R44" s="41">
        <v>20</v>
      </c>
      <c r="S44" s="42">
        <v>6</v>
      </c>
    </row>
    <row r="45" spans="1:19" ht="15">
      <c r="A45" s="13"/>
      <c r="B45" s="14" t="s">
        <v>35</v>
      </c>
      <c r="C45" s="12">
        <f t="shared" si="9"/>
        <v>0</v>
      </c>
      <c r="D45" s="12">
        <f t="shared" si="10"/>
        <v>0</v>
      </c>
      <c r="E45" s="47"/>
      <c r="F45" s="41"/>
      <c r="G45" s="61"/>
      <c r="H45" s="12">
        <f t="shared" si="6"/>
        <v>0</v>
      </c>
      <c r="I45" s="47"/>
      <c r="J45" s="41"/>
      <c r="K45" s="61"/>
      <c r="L45" s="12">
        <f t="shared" si="7"/>
        <v>0</v>
      </c>
      <c r="M45" s="47"/>
      <c r="N45" s="41"/>
      <c r="O45" s="61"/>
      <c r="P45" s="12">
        <f t="shared" si="8"/>
        <v>0</v>
      </c>
      <c r="Q45" s="47"/>
      <c r="R45" s="41"/>
      <c r="S45" s="2"/>
    </row>
    <row r="46" spans="1:19" ht="15">
      <c r="A46" s="13"/>
      <c r="B46" s="14" t="s">
        <v>36</v>
      </c>
      <c r="C46" s="12">
        <f t="shared" si="9"/>
        <v>54</v>
      </c>
      <c r="D46" s="12">
        <f t="shared" si="10"/>
        <v>16</v>
      </c>
      <c r="E46" s="47">
        <v>6</v>
      </c>
      <c r="F46" s="41">
        <v>5</v>
      </c>
      <c r="G46" s="61">
        <v>5</v>
      </c>
      <c r="H46" s="12">
        <f t="shared" si="6"/>
        <v>14</v>
      </c>
      <c r="I46" s="47"/>
      <c r="J46" s="41"/>
      <c r="K46" s="61">
        <v>14</v>
      </c>
      <c r="L46" s="12">
        <f t="shared" si="7"/>
        <v>20</v>
      </c>
      <c r="M46" s="47">
        <v>10</v>
      </c>
      <c r="N46" s="41"/>
      <c r="O46" s="61">
        <v>10</v>
      </c>
      <c r="P46" s="12">
        <f t="shared" si="8"/>
        <v>4</v>
      </c>
      <c r="Q46" s="47"/>
      <c r="R46" s="41"/>
      <c r="S46" s="42">
        <v>4</v>
      </c>
    </row>
    <row r="47" spans="1:19" ht="15">
      <c r="A47" s="13"/>
      <c r="B47" s="14" t="s">
        <v>37</v>
      </c>
      <c r="C47" s="12">
        <f t="shared" si="9"/>
        <v>0</v>
      </c>
      <c r="D47" s="12">
        <f t="shared" si="10"/>
        <v>0</v>
      </c>
      <c r="E47" s="47"/>
      <c r="F47" s="41"/>
      <c r="G47" s="61"/>
      <c r="H47" s="12">
        <f t="shared" si="6"/>
        <v>0</v>
      </c>
      <c r="I47" s="47"/>
      <c r="J47" s="41"/>
      <c r="K47" s="61"/>
      <c r="L47" s="12">
        <f t="shared" si="7"/>
        <v>0</v>
      </c>
      <c r="M47" s="47"/>
      <c r="N47" s="41"/>
      <c r="O47" s="61"/>
      <c r="P47" s="12">
        <f t="shared" si="8"/>
        <v>0</v>
      </c>
      <c r="Q47" s="47"/>
      <c r="R47" s="41"/>
      <c r="S47" s="42"/>
    </row>
    <row r="48" spans="1:19" ht="15">
      <c r="A48" s="13"/>
      <c r="B48" s="14" t="s">
        <v>38</v>
      </c>
      <c r="C48" s="12">
        <f t="shared" si="9"/>
        <v>1300</v>
      </c>
      <c r="D48" s="12">
        <f t="shared" si="10"/>
        <v>380</v>
      </c>
      <c r="E48" s="47">
        <v>135</v>
      </c>
      <c r="F48" s="41">
        <v>145</v>
      </c>
      <c r="G48" s="61">
        <v>100</v>
      </c>
      <c r="H48" s="12">
        <f t="shared" si="6"/>
        <v>500</v>
      </c>
      <c r="I48" s="47">
        <v>120</v>
      </c>
      <c r="J48" s="41">
        <v>150</v>
      </c>
      <c r="K48" s="61">
        <v>230</v>
      </c>
      <c r="L48" s="12">
        <f t="shared" si="7"/>
        <v>260</v>
      </c>
      <c r="M48" s="47">
        <v>130</v>
      </c>
      <c r="N48" s="41">
        <v>30</v>
      </c>
      <c r="O48" s="61">
        <v>100</v>
      </c>
      <c r="P48" s="12">
        <f t="shared" si="8"/>
        <v>160</v>
      </c>
      <c r="Q48" s="47">
        <v>100</v>
      </c>
      <c r="R48" s="41">
        <v>40</v>
      </c>
      <c r="S48" s="42">
        <v>20</v>
      </c>
    </row>
    <row r="49" spans="1:19" ht="15">
      <c r="A49" s="13"/>
      <c r="B49" s="14" t="s">
        <v>127</v>
      </c>
      <c r="C49" s="12">
        <f>D49+H49+L49+P49</f>
        <v>0</v>
      </c>
      <c r="D49" s="12">
        <f>E49+F49+G49</f>
        <v>0</v>
      </c>
      <c r="E49" s="47"/>
      <c r="F49" s="41"/>
      <c r="G49" s="61"/>
      <c r="H49" s="12">
        <f>I49+J49+K49</f>
        <v>0</v>
      </c>
      <c r="I49" s="47"/>
      <c r="J49" s="41"/>
      <c r="K49" s="61"/>
      <c r="L49" s="12">
        <f>M49+N49+O49</f>
        <v>0</v>
      </c>
      <c r="M49" s="47"/>
      <c r="N49" s="41"/>
      <c r="O49" s="61"/>
      <c r="P49" s="12">
        <f>Q49+R49+S49</f>
        <v>0</v>
      </c>
      <c r="Q49" s="47"/>
      <c r="R49" s="41"/>
      <c r="S49" s="42"/>
    </row>
    <row r="50" spans="1:19" ht="15">
      <c r="A50" s="13"/>
      <c r="B50" s="14" t="s">
        <v>29</v>
      </c>
      <c r="C50" s="12">
        <f t="shared" si="9"/>
        <v>0</v>
      </c>
      <c r="D50" s="12">
        <f t="shared" si="10"/>
        <v>0</v>
      </c>
      <c r="E50" s="47"/>
      <c r="F50" s="41"/>
      <c r="G50" s="61"/>
      <c r="H50" s="12">
        <f t="shared" si="6"/>
        <v>0</v>
      </c>
      <c r="I50" s="47"/>
      <c r="J50" s="41"/>
      <c r="K50" s="61"/>
      <c r="L50" s="12">
        <f t="shared" si="7"/>
        <v>0</v>
      </c>
      <c r="M50" s="47"/>
      <c r="N50" s="41"/>
      <c r="O50" s="61"/>
      <c r="P50" s="12">
        <f t="shared" si="8"/>
        <v>0</v>
      </c>
      <c r="Q50" s="47"/>
      <c r="R50" s="41"/>
      <c r="S50" s="2"/>
    </row>
    <row r="51" spans="1:19" ht="15">
      <c r="A51" s="23">
        <v>3.4</v>
      </c>
      <c r="B51" s="19" t="s">
        <v>39</v>
      </c>
      <c r="C51" s="95">
        <f t="shared" si="9"/>
        <v>867</v>
      </c>
      <c r="D51" s="95">
        <f t="shared" si="10"/>
        <v>365</v>
      </c>
      <c r="E51" s="96">
        <f>E52+E53+E54+E55+E56</f>
        <v>5</v>
      </c>
      <c r="F51" s="96">
        <f>F52+F53+F54+F55+F56</f>
        <v>155</v>
      </c>
      <c r="G51" s="96">
        <f>G52+G53+G54+G55+G56</f>
        <v>205</v>
      </c>
      <c r="H51" s="95">
        <f t="shared" si="6"/>
        <v>400</v>
      </c>
      <c r="I51" s="96">
        <f>I52+I53+I54+I55+I56</f>
        <v>275</v>
      </c>
      <c r="J51" s="96">
        <f>J52+J53+J54+J55+J56</f>
        <v>120</v>
      </c>
      <c r="K51" s="96">
        <f>K52+K53+K54+K55+K56</f>
        <v>5</v>
      </c>
      <c r="L51" s="95">
        <f t="shared" si="7"/>
        <v>52</v>
      </c>
      <c r="M51" s="96">
        <f>M52+M53+M54+M55+M56+M57</f>
        <v>10</v>
      </c>
      <c r="N51" s="96">
        <f>N52+N53+N54+N55+N56+N57</f>
        <v>0</v>
      </c>
      <c r="O51" s="96">
        <f>O52+O53+O54+O55+O56+O57</f>
        <v>42</v>
      </c>
      <c r="P51" s="95">
        <f t="shared" si="8"/>
        <v>50</v>
      </c>
      <c r="Q51" s="96">
        <f>Q52+Q53+Q54+Q55+Q56</f>
        <v>50</v>
      </c>
      <c r="R51" s="96">
        <f>R52+R53+R54+R55+R56</f>
        <v>0</v>
      </c>
      <c r="S51" s="96">
        <f>S52+S53+S54+S55+S56</f>
        <v>0</v>
      </c>
    </row>
    <row r="52" spans="1:19" ht="15">
      <c r="A52" s="13"/>
      <c r="B52" s="14" t="s">
        <v>40</v>
      </c>
      <c r="C52" s="12">
        <f t="shared" si="9"/>
        <v>500</v>
      </c>
      <c r="D52" s="12">
        <f t="shared" si="10"/>
        <v>350</v>
      </c>
      <c r="E52" s="47"/>
      <c r="F52" s="41">
        <v>150</v>
      </c>
      <c r="G52" s="61">
        <v>200</v>
      </c>
      <c r="H52" s="12">
        <f>I52+J52+K52</f>
        <v>150</v>
      </c>
      <c r="I52" s="47">
        <v>150</v>
      </c>
      <c r="J52" s="41"/>
      <c r="K52" s="61"/>
      <c r="L52" s="12">
        <f t="shared" si="7"/>
        <v>0</v>
      </c>
      <c r="M52" s="47"/>
      <c r="N52" s="41"/>
      <c r="O52" s="61"/>
      <c r="P52" s="12">
        <f t="shared" si="8"/>
        <v>0</v>
      </c>
      <c r="Q52" s="47"/>
      <c r="R52" s="41"/>
      <c r="S52" s="42"/>
    </row>
    <row r="53" spans="1:19" ht="15">
      <c r="A53" s="13"/>
      <c r="B53" s="24" t="s">
        <v>41</v>
      </c>
      <c r="C53" s="12">
        <f t="shared" si="9"/>
        <v>100</v>
      </c>
      <c r="D53" s="12">
        <f t="shared" si="10"/>
        <v>0</v>
      </c>
      <c r="E53" s="47"/>
      <c r="F53" s="41"/>
      <c r="G53" s="61"/>
      <c r="H53" s="12">
        <f t="shared" si="6"/>
        <v>50</v>
      </c>
      <c r="I53" s="47"/>
      <c r="J53" s="41">
        <v>50</v>
      </c>
      <c r="K53" s="61"/>
      <c r="L53" s="12">
        <f t="shared" si="7"/>
        <v>0</v>
      </c>
      <c r="M53" s="47"/>
      <c r="N53" s="41"/>
      <c r="O53" s="61"/>
      <c r="P53" s="12">
        <f t="shared" si="8"/>
        <v>50</v>
      </c>
      <c r="Q53" s="47">
        <v>50</v>
      </c>
      <c r="R53" s="41"/>
      <c r="S53" s="42"/>
    </row>
    <row r="54" spans="1:19" ht="15">
      <c r="A54" s="13"/>
      <c r="B54" s="24" t="s">
        <v>43</v>
      </c>
      <c r="C54" s="12">
        <f t="shared" si="9"/>
        <v>83</v>
      </c>
      <c r="D54" s="12">
        <f t="shared" si="10"/>
        <v>0</v>
      </c>
      <c r="E54" s="47"/>
      <c r="F54" s="41"/>
      <c r="G54" s="61"/>
      <c r="H54" s="12">
        <f>I54+J54+K54</f>
        <v>65</v>
      </c>
      <c r="I54" s="47"/>
      <c r="J54" s="41">
        <v>65</v>
      </c>
      <c r="K54" s="61"/>
      <c r="L54" s="12">
        <f t="shared" si="7"/>
        <v>18</v>
      </c>
      <c r="M54" s="47"/>
      <c r="N54" s="41"/>
      <c r="O54" s="61">
        <v>18</v>
      </c>
      <c r="P54" s="12">
        <f t="shared" si="8"/>
        <v>0</v>
      </c>
      <c r="Q54" s="47"/>
      <c r="R54" s="41"/>
      <c r="S54" s="42"/>
    </row>
    <row r="55" spans="1:19" ht="15">
      <c r="A55" s="13"/>
      <c r="B55" s="24" t="s">
        <v>128</v>
      </c>
      <c r="C55" s="12">
        <f t="shared" si="9"/>
        <v>64</v>
      </c>
      <c r="D55" s="12">
        <f t="shared" si="10"/>
        <v>15</v>
      </c>
      <c r="E55" s="47">
        <v>5</v>
      </c>
      <c r="F55" s="41">
        <v>5</v>
      </c>
      <c r="G55" s="61">
        <v>5</v>
      </c>
      <c r="H55" s="12">
        <f t="shared" si="6"/>
        <v>15</v>
      </c>
      <c r="I55" s="47">
        <v>5</v>
      </c>
      <c r="J55" s="41">
        <v>5</v>
      </c>
      <c r="K55" s="61">
        <v>5</v>
      </c>
      <c r="L55" s="12">
        <f t="shared" si="7"/>
        <v>34</v>
      </c>
      <c r="M55" s="47">
        <v>10</v>
      </c>
      <c r="N55" s="41"/>
      <c r="O55" s="61">
        <v>24</v>
      </c>
      <c r="P55" s="12">
        <f t="shared" si="8"/>
        <v>0</v>
      </c>
      <c r="Q55" s="47"/>
      <c r="R55" s="41"/>
      <c r="S55" s="2"/>
    </row>
    <row r="56" spans="1:19" ht="15">
      <c r="A56" s="13"/>
      <c r="B56" s="24" t="s">
        <v>42</v>
      </c>
      <c r="C56" s="12">
        <f t="shared" si="9"/>
        <v>120</v>
      </c>
      <c r="D56" s="12">
        <f t="shared" si="10"/>
        <v>0</v>
      </c>
      <c r="E56" s="47"/>
      <c r="F56" s="41"/>
      <c r="G56" s="61"/>
      <c r="H56" s="12">
        <f t="shared" si="6"/>
        <v>120</v>
      </c>
      <c r="I56" s="47">
        <v>120</v>
      </c>
      <c r="J56" s="41"/>
      <c r="K56" s="61"/>
      <c r="L56" s="12">
        <f t="shared" si="7"/>
        <v>0</v>
      </c>
      <c r="M56" s="47"/>
      <c r="N56" s="41"/>
      <c r="O56" s="61"/>
      <c r="P56" s="12">
        <f t="shared" si="8"/>
        <v>0</v>
      </c>
      <c r="Q56" s="47"/>
      <c r="R56" s="41"/>
      <c r="S56" s="42"/>
    </row>
    <row r="57" spans="1:19" ht="15.75" thickBot="1">
      <c r="A57" s="13"/>
      <c r="B57" s="24" t="s">
        <v>129</v>
      </c>
      <c r="C57" s="12">
        <f t="shared" si="9"/>
        <v>0</v>
      </c>
      <c r="D57" s="59">
        <f t="shared" si="10"/>
        <v>0</v>
      </c>
      <c r="E57" s="47"/>
      <c r="F57" s="41"/>
      <c r="G57" s="61"/>
      <c r="H57" s="12">
        <f t="shared" si="6"/>
        <v>0</v>
      </c>
      <c r="I57" s="47"/>
      <c r="J57" s="41"/>
      <c r="K57" s="61"/>
      <c r="L57" s="12">
        <f t="shared" si="7"/>
        <v>0</v>
      </c>
      <c r="M57" s="47"/>
      <c r="N57" s="41"/>
      <c r="O57" s="61"/>
      <c r="P57" s="12">
        <f t="shared" si="8"/>
        <v>0</v>
      </c>
      <c r="Q57" s="47"/>
      <c r="R57" s="41"/>
      <c r="S57" s="42"/>
    </row>
    <row r="58" spans="1:19" ht="15.75" thickBot="1">
      <c r="A58" s="125"/>
      <c r="B58" s="125" t="s">
        <v>2</v>
      </c>
      <c r="C58" s="26"/>
      <c r="D58" s="132" t="s">
        <v>4</v>
      </c>
      <c r="E58" s="133"/>
      <c r="F58" s="133"/>
      <c r="G58" s="133"/>
      <c r="H58" s="134"/>
      <c r="I58" s="133"/>
      <c r="J58" s="133"/>
      <c r="K58" s="133"/>
      <c r="L58" s="134"/>
      <c r="M58" s="133"/>
      <c r="N58" s="133"/>
      <c r="O58" s="133"/>
      <c r="P58" s="134"/>
      <c r="Q58" s="82"/>
      <c r="R58" s="82"/>
      <c r="S58" s="4"/>
    </row>
    <row r="59" spans="1:19" ht="15.75" thickBot="1">
      <c r="A59" s="126"/>
      <c r="B59" s="131"/>
      <c r="C59" s="9"/>
      <c r="D59" s="83" t="s">
        <v>5</v>
      </c>
      <c r="E59" s="84" t="s">
        <v>114</v>
      </c>
      <c r="F59" s="85" t="s">
        <v>104</v>
      </c>
      <c r="G59" s="86" t="s">
        <v>105</v>
      </c>
      <c r="H59" s="83" t="s">
        <v>6</v>
      </c>
      <c r="I59" s="84" t="s">
        <v>106</v>
      </c>
      <c r="J59" s="85" t="s">
        <v>107</v>
      </c>
      <c r="K59" s="86" t="s">
        <v>133</v>
      </c>
      <c r="L59" s="87" t="s">
        <v>7</v>
      </c>
      <c r="M59" s="88" t="s">
        <v>108</v>
      </c>
      <c r="N59" s="89" t="s">
        <v>109</v>
      </c>
      <c r="O59" s="90" t="s">
        <v>110</v>
      </c>
      <c r="P59" s="87" t="s">
        <v>8</v>
      </c>
      <c r="Q59" s="88" t="s">
        <v>111</v>
      </c>
      <c r="R59" s="89" t="s">
        <v>112</v>
      </c>
      <c r="S59" s="53" t="s">
        <v>113</v>
      </c>
    </row>
    <row r="60" spans="1:19" ht="15">
      <c r="A60" s="21">
        <v>3.5</v>
      </c>
      <c r="B60" s="71" t="s">
        <v>44</v>
      </c>
      <c r="C60" s="98">
        <f aca="true" t="shared" si="11" ref="C60:C118">D60+H60+L60+P60</f>
        <v>690</v>
      </c>
      <c r="D60" s="99">
        <f aca="true" t="shared" si="12" ref="D60:D118">E60+F60+G60</f>
        <v>200</v>
      </c>
      <c r="E60" s="96">
        <f>E61+E62+E63+E64+E65+E66+E67+E68+E69+E70+E71+E72+E73+E74+E75+E76+E77+E78+E79+E80+E81+E82</f>
        <v>80</v>
      </c>
      <c r="F60" s="96">
        <f>F61+F62+F63+F64+F65+F66+F67+F68+F69+F70+F71+F72+F73+F74+F75+F76+F77+F78+F79+F80+F81+F82</f>
        <v>30</v>
      </c>
      <c r="G60" s="96">
        <f>G61+G62+G63+G64+G65+G66+G67+G68+G69+G70+G71+G72+G73+G74+G75+G76+G77+G78+G79+G80+G81+G82</f>
        <v>90</v>
      </c>
      <c r="H60" s="98">
        <f aca="true" t="shared" si="13" ref="H60:H118">I60+J60+K60</f>
        <v>180</v>
      </c>
      <c r="I60" s="96">
        <f>I61+I62+I63+I64+I65+I66+I67+I68+I69+I70+I71+I72+I73+I74+I75+I76+I77+I78+I79+I80+I81+I82</f>
        <v>30</v>
      </c>
      <c r="J60" s="96">
        <f>J61+J62+J63+J64+J65+J66+J67+J68+J69+J70+J71+J72+J73+J74+J75+J76+J77+J78+J79+J80+J81+J82</f>
        <v>120</v>
      </c>
      <c r="K60" s="96">
        <f>K61+K62+K63+K64+K65+K66+K67+K68+K69+K70+K71+K72+K73+K74+K75+K76+K77+K78+K79+K80+K81+K82</f>
        <v>30</v>
      </c>
      <c r="L60" s="98">
        <f aca="true" t="shared" si="14" ref="L60:L118">M60+N60+O60</f>
        <v>280</v>
      </c>
      <c r="M60" s="96">
        <f>M61+M62+M63+M64+M65+M66+M67+M68+M69+M70+M71+M72+M73+M74+M75+M76+M77+M78+M79+M80+M81+M82</f>
        <v>130</v>
      </c>
      <c r="N60" s="96">
        <f>N61+N62+N63+N64+N65+N66+N67+N68+N69+N70+N71+N72+N73+N74+N75+N76+N77+N78+N79+N80+N81+N82</f>
        <v>80</v>
      </c>
      <c r="O60" s="96">
        <f>O61+O62+O63+O64+O65+O66+O67+O68+O69+O70+O71+O72+O73+O74+O75+O76+O77+O78+O79+O80+O81+O82</f>
        <v>70</v>
      </c>
      <c r="P60" s="98">
        <f aca="true" t="shared" si="15" ref="P60:P118">Q60+R60+S60</f>
        <v>30</v>
      </c>
      <c r="Q60" s="96">
        <f>Q61+Q62+Q63+Q64+Q65+Q66+Q67+Q68+Q69+Q70+Q71+Q72+Q73+Q74+Q75+Q76+Q77+Q78+Q79+Q80+Q81+Q82</f>
        <v>30</v>
      </c>
      <c r="R60" s="96">
        <f>R61+R62+R63+R64+R65+R66+R67+R68+R69+R70+R71+R72+R73+R74+R75+R76+R77+R78+R79+R80+R81+R82</f>
        <v>0</v>
      </c>
      <c r="S60" s="96">
        <f>S61+S62+S63+S64+S65+S66+S67+S68+S69+S70+S71+S72+S73+S74+S75+S76+S77+S78+S79+S80+S81+S82</f>
        <v>0</v>
      </c>
    </row>
    <row r="61" spans="1:19" ht="15">
      <c r="A61" s="16"/>
      <c r="B61" s="70" t="s">
        <v>45</v>
      </c>
      <c r="C61" s="15">
        <f t="shared" si="11"/>
        <v>150</v>
      </c>
      <c r="D61" s="94">
        <f t="shared" si="12"/>
        <v>0</v>
      </c>
      <c r="E61" s="47"/>
      <c r="F61" s="41"/>
      <c r="G61" s="61"/>
      <c r="H61" s="15">
        <f t="shared" si="13"/>
        <v>0</v>
      </c>
      <c r="I61" s="47"/>
      <c r="J61" s="41"/>
      <c r="K61" s="61"/>
      <c r="L61" s="15">
        <f t="shared" si="14"/>
        <v>150</v>
      </c>
      <c r="M61" s="47">
        <v>100</v>
      </c>
      <c r="N61" s="41">
        <v>50</v>
      </c>
      <c r="O61" s="61"/>
      <c r="P61" s="15">
        <f t="shared" si="15"/>
        <v>0</v>
      </c>
      <c r="Q61" s="47"/>
      <c r="R61" s="41"/>
      <c r="S61" s="3"/>
    </row>
    <row r="62" spans="1:19" ht="15">
      <c r="A62" s="16"/>
      <c r="B62" s="70" t="s">
        <v>46</v>
      </c>
      <c r="C62" s="15">
        <f t="shared" si="11"/>
        <v>0</v>
      </c>
      <c r="D62" s="94">
        <f t="shared" si="12"/>
        <v>0</v>
      </c>
      <c r="E62" s="47"/>
      <c r="F62" s="41"/>
      <c r="G62" s="61"/>
      <c r="H62" s="15">
        <f t="shared" si="13"/>
        <v>0</v>
      </c>
      <c r="I62" s="47"/>
      <c r="J62" s="41"/>
      <c r="K62" s="61"/>
      <c r="L62" s="15">
        <f t="shared" si="14"/>
        <v>0</v>
      </c>
      <c r="M62" s="47"/>
      <c r="N62" s="41"/>
      <c r="O62" s="61"/>
      <c r="P62" s="15">
        <f t="shared" si="15"/>
        <v>0</v>
      </c>
      <c r="Q62" s="47"/>
      <c r="R62" s="41"/>
      <c r="S62" s="3"/>
    </row>
    <row r="63" spans="1:19" ht="15">
      <c r="A63" s="13"/>
      <c r="B63" s="72" t="s">
        <v>47</v>
      </c>
      <c r="C63" s="15">
        <f t="shared" si="11"/>
        <v>0</v>
      </c>
      <c r="D63" s="94">
        <f t="shared" si="12"/>
        <v>0</v>
      </c>
      <c r="E63" s="47"/>
      <c r="F63" s="41"/>
      <c r="G63" s="61"/>
      <c r="H63" s="15">
        <f t="shared" si="13"/>
        <v>0</v>
      </c>
      <c r="I63" s="47"/>
      <c r="J63" s="41"/>
      <c r="K63" s="61"/>
      <c r="L63" s="15">
        <f t="shared" si="14"/>
        <v>0</v>
      </c>
      <c r="M63" s="47"/>
      <c r="N63" s="41"/>
      <c r="O63" s="61"/>
      <c r="P63" s="15">
        <f t="shared" si="15"/>
        <v>0</v>
      </c>
      <c r="Q63" s="47"/>
      <c r="R63" s="41"/>
      <c r="S63" s="3"/>
    </row>
    <row r="64" spans="1:19" ht="15">
      <c r="A64" s="16"/>
      <c r="B64" s="70" t="s">
        <v>48</v>
      </c>
      <c r="C64" s="15">
        <f t="shared" si="11"/>
        <v>60</v>
      </c>
      <c r="D64" s="94">
        <f t="shared" si="12"/>
        <v>0</v>
      </c>
      <c r="E64" s="47"/>
      <c r="F64" s="41"/>
      <c r="G64" s="61"/>
      <c r="H64" s="15">
        <f t="shared" si="13"/>
        <v>60</v>
      </c>
      <c r="I64" s="47"/>
      <c r="J64" s="41">
        <v>60</v>
      </c>
      <c r="K64" s="61"/>
      <c r="L64" s="15">
        <f t="shared" si="14"/>
        <v>0</v>
      </c>
      <c r="M64" s="47"/>
      <c r="N64" s="41"/>
      <c r="O64" s="61"/>
      <c r="P64" s="15">
        <f t="shared" si="15"/>
        <v>0</v>
      </c>
      <c r="Q64" s="47"/>
      <c r="R64" s="41"/>
      <c r="S64" s="3"/>
    </row>
    <row r="65" spans="1:19" ht="15">
      <c r="A65" s="16"/>
      <c r="B65" s="70" t="s">
        <v>49</v>
      </c>
      <c r="C65" s="15">
        <f t="shared" si="11"/>
        <v>60</v>
      </c>
      <c r="D65" s="94">
        <f t="shared" si="12"/>
        <v>60</v>
      </c>
      <c r="E65" s="47"/>
      <c r="F65" s="41"/>
      <c r="G65" s="61">
        <v>60</v>
      </c>
      <c r="H65" s="15">
        <f t="shared" si="13"/>
        <v>0</v>
      </c>
      <c r="I65" s="47"/>
      <c r="J65" s="41"/>
      <c r="K65" s="61"/>
      <c r="L65" s="15">
        <f t="shared" si="14"/>
        <v>0</v>
      </c>
      <c r="M65" s="47"/>
      <c r="N65" s="41"/>
      <c r="O65" s="61"/>
      <c r="P65" s="15">
        <f t="shared" si="15"/>
        <v>0</v>
      </c>
      <c r="Q65" s="47"/>
      <c r="R65" s="41"/>
      <c r="S65" s="3"/>
    </row>
    <row r="66" spans="1:19" ht="15">
      <c r="A66" s="16"/>
      <c r="B66" s="70" t="s">
        <v>50</v>
      </c>
      <c r="C66" s="15">
        <f t="shared" si="11"/>
        <v>60</v>
      </c>
      <c r="D66" s="94">
        <f t="shared" si="12"/>
        <v>30</v>
      </c>
      <c r="E66" s="47">
        <v>30</v>
      </c>
      <c r="F66" s="41"/>
      <c r="G66" s="61"/>
      <c r="H66" s="15">
        <f t="shared" si="13"/>
        <v>30</v>
      </c>
      <c r="I66" s="47"/>
      <c r="J66" s="41">
        <v>30</v>
      </c>
      <c r="K66" s="61"/>
      <c r="L66" s="15">
        <f t="shared" si="14"/>
        <v>0</v>
      </c>
      <c r="M66" s="47"/>
      <c r="N66" s="41"/>
      <c r="O66" s="61"/>
      <c r="P66" s="15">
        <f t="shared" si="15"/>
        <v>0</v>
      </c>
      <c r="Q66" s="47"/>
      <c r="R66" s="41"/>
      <c r="S66" s="92"/>
    </row>
    <row r="67" spans="1:19" ht="15">
      <c r="A67" s="16"/>
      <c r="B67" s="70" t="s">
        <v>51</v>
      </c>
      <c r="C67" s="15">
        <f t="shared" si="11"/>
        <v>0</v>
      </c>
      <c r="D67" s="94">
        <f t="shared" si="12"/>
        <v>0</v>
      </c>
      <c r="E67" s="47"/>
      <c r="F67" s="41"/>
      <c r="G67" s="61"/>
      <c r="H67" s="15">
        <f t="shared" si="13"/>
        <v>0</v>
      </c>
      <c r="I67" s="47"/>
      <c r="J67" s="41"/>
      <c r="K67" s="61"/>
      <c r="L67" s="15">
        <f t="shared" si="14"/>
        <v>0</v>
      </c>
      <c r="M67" s="47"/>
      <c r="N67" s="41"/>
      <c r="O67" s="61"/>
      <c r="P67" s="15">
        <f t="shared" si="15"/>
        <v>0</v>
      </c>
      <c r="Q67" s="47"/>
      <c r="R67" s="41"/>
      <c r="S67" s="3"/>
    </row>
    <row r="68" spans="1:19" ht="15">
      <c r="A68" s="16"/>
      <c r="B68" s="70" t="s">
        <v>52</v>
      </c>
      <c r="C68" s="15">
        <f t="shared" si="11"/>
        <v>60</v>
      </c>
      <c r="D68" s="94">
        <f t="shared" si="12"/>
        <v>20</v>
      </c>
      <c r="E68" s="47">
        <v>20</v>
      </c>
      <c r="F68" s="41"/>
      <c r="G68" s="61"/>
      <c r="H68" s="15">
        <f t="shared" si="13"/>
        <v>0</v>
      </c>
      <c r="I68" s="47"/>
      <c r="J68" s="41"/>
      <c r="K68" s="61"/>
      <c r="L68" s="15">
        <f t="shared" si="14"/>
        <v>40</v>
      </c>
      <c r="M68" s="47"/>
      <c r="N68" s="41"/>
      <c r="O68" s="61">
        <v>40</v>
      </c>
      <c r="P68" s="15">
        <f t="shared" si="15"/>
        <v>0</v>
      </c>
      <c r="Q68" s="47"/>
      <c r="R68" s="41"/>
      <c r="S68" s="3"/>
    </row>
    <row r="69" spans="1:19" ht="15">
      <c r="A69" s="16"/>
      <c r="B69" s="70" t="s">
        <v>53</v>
      </c>
      <c r="C69" s="15">
        <f t="shared" si="11"/>
        <v>0</v>
      </c>
      <c r="D69" s="94">
        <f t="shared" si="12"/>
        <v>0</v>
      </c>
      <c r="E69" s="47"/>
      <c r="F69" s="41"/>
      <c r="G69" s="61"/>
      <c r="H69" s="15">
        <f t="shared" si="13"/>
        <v>0</v>
      </c>
      <c r="I69" s="47"/>
      <c r="J69" s="41"/>
      <c r="K69" s="61"/>
      <c r="L69" s="15">
        <f t="shared" si="14"/>
        <v>0</v>
      </c>
      <c r="M69" s="47"/>
      <c r="N69" s="41"/>
      <c r="O69" s="61"/>
      <c r="P69" s="15">
        <f t="shared" si="15"/>
        <v>0</v>
      </c>
      <c r="Q69" s="47"/>
      <c r="R69" s="41"/>
      <c r="S69" s="3"/>
    </row>
    <row r="70" spans="1:19" ht="15">
      <c r="A70" s="16"/>
      <c r="B70" s="70" t="s">
        <v>54</v>
      </c>
      <c r="C70" s="15">
        <f t="shared" si="11"/>
        <v>0</v>
      </c>
      <c r="D70" s="94">
        <f t="shared" si="12"/>
        <v>0</v>
      </c>
      <c r="E70" s="47"/>
      <c r="F70" s="41"/>
      <c r="G70" s="61"/>
      <c r="H70" s="15">
        <f t="shared" si="13"/>
        <v>0</v>
      </c>
      <c r="I70" s="47"/>
      <c r="J70" s="41"/>
      <c r="K70" s="61"/>
      <c r="L70" s="15">
        <f t="shared" si="14"/>
        <v>0</v>
      </c>
      <c r="M70" s="47"/>
      <c r="N70" s="41"/>
      <c r="O70" s="61"/>
      <c r="P70" s="15">
        <f t="shared" si="15"/>
        <v>0</v>
      </c>
      <c r="Q70" s="47"/>
      <c r="R70" s="41"/>
      <c r="S70" s="3"/>
    </row>
    <row r="71" spans="1:19" ht="15">
      <c r="A71" s="16"/>
      <c r="B71" s="70" t="s">
        <v>55</v>
      </c>
      <c r="C71" s="15">
        <f t="shared" si="11"/>
        <v>0</v>
      </c>
      <c r="D71" s="94">
        <f t="shared" si="12"/>
        <v>0</v>
      </c>
      <c r="E71" s="47"/>
      <c r="F71" s="41"/>
      <c r="G71" s="61"/>
      <c r="H71" s="15">
        <f t="shared" si="13"/>
        <v>0</v>
      </c>
      <c r="I71" s="47"/>
      <c r="J71" s="41"/>
      <c r="K71" s="61"/>
      <c r="L71" s="15">
        <f t="shared" si="14"/>
        <v>0</v>
      </c>
      <c r="M71" s="47"/>
      <c r="N71" s="41"/>
      <c r="O71" s="61"/>
      <c r="P71" s="15">
        <f t="shared" si="15"/>
        <v>0</v>
      </c>
      <c r="Q71" s="47"/>
      <c r="R71" s="41"/>
      <c r="S71" s="3"/>
    </row>
    <row r="72" spans="1:19" ht="15">
      <c r="A72" s="16"/>
      <c r="B72" s="70" t="s">
        <v>56</v>
      </c>
      <c r="C72" s="15">
        <f t="shared" si="11"/>
        <v>0</v>
      </c>
      <c r="D72" s="94">
        <f t="shared" si="12"/>
        <v>0</v>
      </c>
      <c r="E72" s="47"/>
      <c r="F72" s="41"/>
      <c r="G72" s="61"/>
      <c r="H72" s="15">
        <f t="shared" si="13"/>
        <v>0</v>
      </c>
      <c r="I72" s="47"/>
      <c r="J72" s="41"/>
      <c r="K72" s="61"/>
      <c r="L72" s="15">
        <f t="shared" si="14"/>
        <v>0</v>
      </c>
      <c r="M72" s="47"/>
      <c r="N72" s="41"/>
      <c r="O72" s="61"/>
      <c r="P72" s="15">
        <f t="shared" si="15"/>
        <v>0</v>
      </c>
      <c r="Q72" s="47"/>
      <c r="R72" s="41"/>
      <c r="S72" s="3"/>
    </row>
    <row r="73" spans="1:19" ht="15">
      <c r="A73" s="16"/>
      <c r="B73" s="70" t="s">
        <v>57</v>
      </c>
      <c r="C73" s="15">
        <f t="shared" si="11"/>
        <v>0</v>
      </c>
      <c r="D73" s="94">
        <f t="shared" si="12"/>
        <v>0</v>
      </c>
      <c r="E73" s="47"/>
      <c r="F73" s="41"/>
      <c r="G73" s="61"/>
      <c r="H73" s="15">
        <f t="shared" si="13"/>
        <v>0</v>
      </c>
      <c r="I73" s="47"/>
      <c r="J73" s="41"/>
      <c r="K73" s="61"/>
      <c r="L73" s="15">
        <f t="shared" si="14"/>
        <v>0</v>
      </c>
      <c r="M73" s="47"/>
      <c r="N73" s="41"/>
      <c r="O73" s="61"/>
      <c r="P73" s="15">
        <f t="shared" si="15"/>
        <v>0</v>
      </c>
      <c r="Q73" s="47"/>
      <c r="R73" s="41"/>
      <c r="S73" s="3"/>
    </row>
    <row r="74" spans="1:19" ht="15">
      <c r="A74" s="16"/>
      <c r="B74" s="70" t="s">
        <v>58</v>
      </c>
      <c r="C74" s="15">
        <f t="shared" si="11"/>
        <v>0</v>
      </c>
      <c r="D74" s="94">
        <f t="shared" si="12"/>
        <v>0</v>
      </c>
      <c r="E74" s="47"/>
      <c r="F74" s="41"/>
      <c r="G74" s="61"/>
      <c r="H74" s="15">
        <f t="shared" si="13"/>
        <v>0</v>
      </c>
      <c r="I74" s="47"/>
      <c r="J74" s="41"/>
      <c r="K74" s="61"/>
      <c r="L74" s="15">
        <f t="shared" si="14"/>
        <v>0</v>
      </c>
      <c r="M74" s="47"/>
      <c r="N74" s="41"/>
      <c r="O74" s="61"/>
      <c r="P74" s="15">
        <f t="shared" si="15"/>
        <v>0</v>
      </c>
      <c r="Q74" s="47"/>
      <c r="R74" s="41"/>
      <c r="S74" s="3"/>
    </row>
    <row r="75" spans="1:19" ht="15">
      <c r="A75" s="16"/>
      <c r="B75" s="70" t="s">
        <v>59</v>
      </c>
      <c r="C75" s="15">
        <f t="shared" si="11"/>
        <v>300</v>
      </c>
      <c r="D75" s="94">
        <f t="shared" si="12"/>
        <v>90</v>
      </c>
      <c r="E75" s="47">
        <v>30</v>
      </c>
      <c r="F75" s="41">
        <v>30</v>
      </c>
      <c r="G75" s="61">
        <v>30</v>
      </c>
      <c r="H75" s="15">
        <f t="shared" si="13"/>
        <v>90</v>
      </c>
      <c r="I75" s="47">
        <v>30</v>
      </c>
      <c r="J75" s="41">
        <v>30</v>
      </c>
      <c r="K75" s="61">
        <v>30</v>
      </c>
      <c r="L75" s="15">
        <f t="shared" si="14"/>
        <v>90</v>
      </c>
      <c r="M75" s="47">
        <v>30</v>
      </c>
      <c r="N75" s="41">
        <v>30</v>
      </c>
      <c r="O75" s="61">
        <v>30</v>
      </c>
      <c r="P75" s="15">
        <f t="shared" si="15"/>
        <v>30</v>
      </c>
      <c r="Q75" s="47">
        <v>30</v>
      </c>
      <c r="R75" s="41"/>
      <c r="S75" s="3"/>
    </row>
    <row r="76" spans="1:19" ht="15">
      <c r="A76" s="16"/>
      <c r="B76" s="70" t="s">
        <v>60</v>
      </c>
      <c r="C76" s="15">
        <f t="shared" si="11"/>
        <v>0</v>
      </c>
      <c r="D76" s="94">
        <f t="shared" si="12"/>
        <v>0</v>
      </c>
      <c r="E76" s="47"/>
      <c r="F76" s="41"/>
      <c r="G76" s="61"/>
      <c r="H76" s="15">
        <f t="shared" si="13"/>
        <v>0</v>
      </c>
      <c r="I76" s="47"/>
      <c r="J76" s="41"/>
      <c r="K76" s="61"/>
      <c r="L76" s="15">
        <f t="shared" si="14"/>
        <v>0</v>
      </c>
      <c r="M76" s="47"/>
      <c r="N76" s="41"/>
      <c r="O76" s="61"/>
      <c r="P76" s="15">
        <f t="shared" si="15"/>
        <v>0</v>
      </c>
      <c r="Q76" s="47"/>
      <c r="R76" s="41"/>
      <c r="S76" s="92"/>
    </row>
    <row r="77" spans="1:19" ht="15">
      <c r="A77" s="16"/>
      <c r="B77" s="70" t="s">
        <v>61</v>
      </c>
      <c r="C77" s="15">
        <f t="shared" si="11"/>
        <v>0</v>
      </c>
      <c r="D77" s="94">
        <f t="shared" si="12"/>
        <v>0</v>
      </c>
      <c r="E77" s="47"/>
      <c r="F77" s="41"/>
      <c r="G77" s="61"/>
      <c r="H77" s="15">
        <f t="shared" si="13"/>
        <v>0</v>
      </c>
      <c r="I77" s="47"/>
      <c r="J77" s="41"/>
      <c r="K77" s="61"/>
      <c r="L77" s="15">
        <f t="shared" si="14"/>
        <v>0</v>
      </c>
      <c r="M77" s="47"/>
      <c r="N77" s="41"/>
      <c r="O77" s="61"/>
      <c r="P77" s="15">
        <f t="shared" si="15"/>
        <v>0</v>
      </c>
      <c r="Q77" s="47"/>
      <c r="R77" s="41"/>
      <c r="S77" s="3"/>
    </row>
    <row r="78" spans="1:19" ht="15">
      <c r="A78" s="16"/>
      <c r="B78" s="70" t="s">
        <v>62</v>
      </c>
      <c r="C78" s="15">
        <f t="shared" si="11"/>
        <v>0</v>
      </c>
      <c r="D78" s="94">
        <f t="shared" si="12"/>
        <v>0</v>
      </c>
      <c r="E78" s="47"/>
      <c r="F78" s="41"/>
      <c r="G78" s="61"/>
      <c r="H78" s="15">
        <f t="shared" si="13"/>
        <v>0</v>
      </c>
      <c r="I78" s="47"/>
      <c r="J78" s="41"/>
      <c r="K78" s="61"/>
      <c r="L78" s="15">
        <f t="shared" si="14"/>
        <v>0</v>
      </c>
      <c r="M78" s="47"/>
      <c r="N78" s="41"/>
      <c r="O78" s="61"/>
      <c r="P78" s="15">
        <f t="shared" si="15"/>
        <v>0</v>
      </c>
      <c r="Q78" s="47"/>
      <c r="R78" s="41"/>
      <c r="S78" s="3"/>
    </row>
    <row r="79" spans="1:19" ht="15">
      <c r="A79" s="16"/>
      <c r="B79" s="73" t="s">
        <v>63</v>
      </c>
      <c r="C79" s="15">
        <f t="shared" si="11"/>
        <v>0</v>
      </c>
      <c r="D79" s="94">
        <f t="shared" si="12"/>
        <v>0</v>
      </c>
      <c r="E79" s="49"/>
      <c r="F79" s="46"/>
      <c r="G79" s="66"/>
      <c r="H79" s="15">
        <f t="shared" si="13"/>
        <v>0</v>
      </c>
      <c r="I79" s="47"/>
      <c r="J79" s="41"/>
      <c r="K79" s="61"/>
      <c r="L79" s="15">
        <f t="shared" si="14"/>
        <v>0</v>
      </c>
      <c r="M79" s="47"/>
      <c r="N79" s="41"/>
      <c r="O79" s="61"/>
      <c r="P79" s="15">
        <f t="shared" si="15"/>
        <v>0</v>
      </c>
      <c r="Q79" s="47"/>
      <c r="R79" s="41"/>
      <c r="S79" s="3"/>
    </row>
    <row r="80" spans="1:19" ht="15">
      <c r="A80" s="16"/>
      <c r="B80" s="73" t="s">
        <v>64</v>
      </c>
      <c r="C80" s="15">
        <f t="shared" si="11"/>
        <v>0</v>
      </c>
      <c r="D80" s="94">
        <f t="shared" si="12"/>
        <v>0</v>
      </c>
      <c r="E80" s="47"/>
      <c r="F80" s="41"/>
      <c r="G80" s="61"/>
      <c r="H80" s="15">
        <f t="shared" si="13"/>
        <v>0</v>
      </c>
      <c r="I80" s="47"/>
      <c r="J80" s="41"/>
      <c r="K80" s="61"/>
      <c r="L80" s="15">
        <f t="shared" si="14"/>
        <v>0</v>
      </c>
      <c r="M80" s="47"/>
      <c r="N80" s="41"/>
      <c r="O80" s="61"/>
      <c r="P80" s="15">
        <f t="shared" si="15"/>
        <v>0</v>
      </c>
      <c r="Q80" s="47"/>
      <c r="R80" s="41"/>
      <c r="S80" s="3"/>
    </row>
    <row r="81" spans="1:19" ht="15">
      <c r="A81" s="16"/>
      <c r="B81" s="73" t="s">
        <v>65</v>
      </c>
      <c r="C81" s="15">
        <f t="shared" si="11"/>
        <v>0</v>
      </c>
      <c r="D81" s="94">
        <f t="shared" si="12"/>
        <v>0</v>
      </c>
      <c r="E81" s="47"/>
      <c r="F81" s="41"/>
      <c r="G81" s="61"/>
      <c r="H81" s="15">
        <f t="shared" si="13"/>
        <v>0</v>
      </c>
      <c r="I81" s="47"/>
      <c r="J81" s="41"/>
      <c r="K81" s="61"/>
      <c r="L81" s="15">
        <f t="shared" si="14"/>
        <v>0</v>
      </c>
      <c r="M81" s="47"/>
      <c r="N81" s="41"/>
      <c r="O81" s="61"/>
      <c r="P81" s="15">
        <f t="shared" si="15"/>
        <v>0</v>
      </c>
      <c r="Q81" s="47"/>
      <c r="R81" s="41"/>
      <c r="S81" s="3"/>
    </row>
    <row r="82" spans="1:19" ht="15">
      <c r="A82" s="16"/>
      <c r="B82" s="73" t="s">
        <v>66</v>
      </c>
      <c r="C82" s="15">
        <f t="shared" si="11"/>
        <v>0</v>
      </c>
      <c r="D82" s="94">
        <f t="shared" si="12"/>
        <v>0</v>
      </c>
      <c r="E82" s="47"/>
      <c r="F82" s="41"/>
      <c r="G82" s="61"/>
      <c r="H82" s="15">
        <f t="shared" si="13"/>
        <v>0</v>
      </c>
      <c r="I82" s="47"/>
      <c r="J82" s="41"/>
      <c r="K82" s="61"/>
      <c r="L82" s="15">
        <f t="shared" si="14"/>
        <v>0</v>
      </c>
      <c r="M82" s="47"/>
      <c r="N82" s="41"/>
      <c r="O82" s="61"/>
      <c r="P82" s="15">
        <f t="shared" si="15"/>
        <v>0</v>
      </c>
      <c r="Q82" s="47"/>
      <c r="R82" s="41"/>
      <c r="S82" s="3"/>
    </row>
    <row r="83" spans="1:19" ht="15">
      <c r="A83" s="21">
        <v>3.6</v>
      </c>
      <c r="B83" s="74" t="s">
        <v>67</v>
      </c>
      <c r="C83" s="98">
        <f t="shared" si="11"/>
        <v>2321</v>
      </c>
      <c r="D83" s="99">
        <f t="shared" si="12"/>
        <v>655</v>
      </c>
      <c r="E83" s="96">
        <f>E84+E85+E86+E87+E88+E89+E90+E91+E92+E93+E94+E95+E96+E97+E99</f>
        <v>120</v>
      </c>
      <c r="F83" s="96">
        <f>F84+F85+F86+F87+F88+F89+F90+F91+F92+F93+F94+F95+F96+F97+F98+F99</f>
        <v>265</v>
      </c>
      <c r="G83" s="96">
        <f>G84+G85+G86+G87+G88+G89+G90+G91+G92+G93+G94+G95+G96+G97+G98+G99</f>
        <v>270</v>
      </c>
      <c r="H83" s="98">
        <f t="shared" si="13"/>
        <v>1416</v>
      </c>
      <c r="I83" s="96">
        <f>I84+I85+I86+I87+I88+I89+I90+I91+I92+I93+I94+I95+I96+I97+I98+I99</f>
        <v>156</v>
      </c>
      <c r="J83" s="96">
        <f>J84+J85+J86+J87+J88+J89+J90+J91+J92+J93+J94+J95+J96+J97+J98+J99</f>
        <v>240</v>
      </c>
      <c r="K83" s="96">
        <f>K84+K85+K86+K87+K88+K89+K90+K91+K92+K93+K94+K95+K96+K97+K98+K99</f>
        <v>1020</v>
      </c>
      <c r="L83" s="98">
        <f t="shared" si="14"/>
        <v>200</v>
      </c>
      <c r="M83" s="96">
        <f>M84+M85+M86+M87+M88+M89+M90+M91+M92+M93+M94+M95+M96+M97+M98+M99</f>
        <v>100</v>
      </c>
      <c r="N83" s="96">
        <f>N84+N85+N86+N87+N88+N89+N90+N91+N92+N93+N94+N95+N96+N97+N98+N99</f>
        <v>0</v>
      </c>
      <c r="O83" s="96">
        <f>O84+O85+O86+O87+O88+O89+O90+O91+O92+O93+O94+O95+O96+O97+O98+O99</f>
        <v>100</v>
      </c>
      <c r="P83" s="98">
        <f t="shared" si="15"/>
        <v>50</v>
      </c>
      <c r="Q83" s="96">
        <f>Q84+Q85+Q86+Q87+Q88+Q89+Q90+Q91+Q92+Q93+Q94+Q95+Q96+Q97+Q98+Q99</f>
        <v>0</v>
      </c>
      <c r="R83" s="96">
        <f>R84+R85+R86+R87+R88+R89+R90+R91+R92+R93+R94+R95+R96+R97+R98+R99</f>
        <v>50</v>
      </c>
      <c r="S83" s="96">
        <f>S84+S85+S86+S87+S88+S89+S90+S91+S92+S93+S94+S95+S96+S97+S98+S99</f>
        <v>0</v>
      </c>
    </row>
    <row r="84" spans="1:19" ht="15">
      <c r="A84" s="13"/>
      <c r="B84" s="72" t="s">
        <v>68</v>
      </c>
      <c r="C84" s="15">
        <f t="shared" si="11"/>
        <v>0</v>
      </c>
      <c r="D84" s="94">
        <f t="shared" si="12"/>
        <v>0</v>
      </c>
      <c r="E84" s="47"/>
      <c r="F84" s="41"/>
      <c r="G84" s="61"/>
      <c r="H84" s="15">
        <f t="shared" si="13"/>
        <v>0</v>
      </c>
      <c r="I84" s="47"/>
      <c r="J84" s="41"/>
      <c r="K84" s="61"/>
      <c r="L84" s="15">
        <f t="shared" si="14"/>
        <v>0</v>
      </c>
      <c r="M84" s="47"/>
      <c r="N84" s="41"/>
      <c r="O84" s="61"/>
      <c r="P84" s="15">
        <f t="shared" si="15"/>
        <v>0</v>
      </c>
      <c r="Q84" s="47"/>
      <c r="R84" s="41"/>
      <c r="S84" s="3"/>
    </row>
    <row r="85" spans="1:19" ht="15">
      <c r="A85" s="25"/>
      <c r="B85" s="75" t="s">
        <v>69</v>
      </c>
      <c r="C85" s="15">
        <f t="shared" si="11"/>
        <v>0</v>
      </c>
      <c r="D85" s="94">
        <f t="shared" si="12"/>
        <v>0</v>
      </c>
      <c r="E85" s="47"/>
      <c r="F85" s="41"/>
      <c r="G85" s="61"/>
      <c r="H85" s="15">
        <f t="shared" si="13"/>
        <v>0</v>
      </c>
      <c r="I85" s="47"/>
      <c r="J85" s="41"/>
      <c r="K85" s="61"/>
      <c r="L85" s="15">
        <f t="shared" si="14"/>
        <v>0</v>
      </c>
      <c r="M85" s="47"/>
      <c r="N85" s="41"/>
      <c r="O85" s="61"/>
      <c r="P85" s="15">
        <f t="shared" si="15"/>
        <v>0</v>
      </c>
      <c r="Q85" s="47"/>
      <c r="R85" s="41"/>
      <c r="S85" s="3"/>
    </row>
    <row r="86" spans="1:19" ht="15">
      <c r="A86" s="13"/>
      <c r="B86" s="72" t="s">
        <v>70</v>
      </c>
      <c r="C86" s="15">
        <f t="shared" si="11"/>
        <v>46</v>
      </c>
      <c r="D86" s="94">
        <f t="shared" si="12"/>
        <v>40</v>
      </c>
      <c r="E86" s="47"/>
      <c r="F86" s="41"/>
      <c r="G86" s="61">
        <v>40</v>
      </c>
      <c r="H86" s="15">
        <f t="shared" si="13"/>
        <v>6</v>
      </c>
      <c r="I86" s="47">
        <v>6</v>
      </c>
      <c r="J86" s="41"/>
      <c r="K86" s="61"/>
      <c r="L86" s="15">
        <f t="shared" si="14"/>
        <v>0</v>
      </c>
      <c r="M86" s="47"/>
      <c r="N86" s="41"/>
      <c r="O86" s="61"/>
      <c r="P86" s="15">
        <f t="shared" si="15"/>
        <v>0</v>
      </c>
      <c r="Q86" s="47"/>
      <c r="R86" s="41"/>
      <c r="S86" s="3"/>
    </row>
    <row r="87" spans="1:19" ht="15">
      <c r="A87" s="16"/>
      <c r="B87" s="70" t="s">
        <v>71</v>
      </c>
      <c r="C87" s="15">
        <f t="shared" si="11"/>
        <v>0</v>
      </c>
      <c r="D87" s="94">
        <f t="shared" si="12"/>
        <v>0</v>
      </c>
      <c r="E87" s="47"/>
      <c r="F87" s="41"/>
      <c r="G87" s="61"/>
      <c r="H87" s="15">
        <f t="shared" si="13"/>
        <v>0</v>
      </c>
      <c r="I87" s="47"/>
      <c r="J87" s="41"/>
      <c r="K87" s="61"/>
      <c r="L87" s="15">
        <f t="shared" si="14"/>
        <v>0</v>
      </c>
      <c r="M87" s="47"/>
      <c r="N87" s="41"/>
      <c r="O87" s="61"/>
      <c r="P87" s="15">
        <f t="shared" si="15"/>
        <v>0</v>
      </c>
      <c r="Q87" s="47"/>
      <c r="R87" s="41"/>
      <c r="S87" s="3"/>
    </row>
    <row r="88" spans="1:19" ht="15">
      <c r="A88" s="16"/>
      <c r="B88" s="70" t="s">
        <v>72</v>
      </c>
      <c r="C88" s="15">
        <f t="shared" si="11"/>
        <v>100</v>
      </c>
      <c r="D88" s="94">
        <f t="shared" si="12"/>
        <v>50</v>
      </c>
      <c r="E88" s="47">
        <v>50</v>
      </c>
      <c r="F88" s="41"/>
      <c r="G88" s="61"/>
      <c r="H88" s="15">
        <f t="shared" si="13"/>
        <v>50</v>
      </c>
      <c r="I88" s="47">
        <v>30</v>
      </c>
      <c r="J88" s="41">
        <v>20</v>
      </c>
      <c r="K88" s="61"/>
      <c r="L88" s="15">
        <f t="shared" si="14"/>
        <v>0</v>
      </c>
      <c r="M88" s="47"/>
      <c r="N88" s="41"/>
      <c r="O88" s="61"/>
      <c r="P88" s="15">
        <f t="shared" si="15"/>
        <v>0</v>
      </c>
      <c r="Q88" s="47"/>
      <c r="R88" s="41"/>
      <c r="S88" s="3"/>
    </row>
    <row r="89" spans="1:19" ht="15">
      <c r="A89" s="16"/>
      <c r="B89" s="70" t="s">
        <v>73</v>
      </c>
      <c r="C89" s="15">
        <f t="shared" si="11"/>
        <v>100</v>
      </c>
      <c r="D89" s="94">
        <f t="shared" si="12"/>
        <v>40</v>
      </c>
      <c r="E89" s="47"/>
      <c r="F89" s="41">
        <v>20</v>
      </c>
      <c r="G89" s="61">
        <v>20</v>
      </c>
      <c r="H89" s="15">
        <f t="shared" si="13"/>
        <v>60</v>
      </c>
      <c r="I89" s="47">
        <v>20</v>
      </c>
      <c r="J89" s="41">
        <v>20</v>
      </c>
      <c r="K89" s="61">
        <v>20</v>
      </c>
      <c r="L89" s="15">
        <f t="shared" si="14"/>
        <v>0</v>
      </c>
      <c r="M89" s="47"/>
      <c r="N89" s="41"/>
      <c r="O89" s="61"/>
      <c r="P89" s="15">
        <f t="shared" si="15"/>
        <v>0</v>
      </c>
      <c r="Q89" s="47"/>
      <c r="R89" s="41"/>
      <c r="S89" s="3"/>
    </row>
    <row r="90" spans="1:19" ht="15">
      <c r="A90" s="16"/>
      <c r="B90" s="70" t="s">
        <v>74</v>
      </c>
      <c r="C90" s="15">
        <f t="shared" si="11"/>
        <v>1915</v>
      </c>
      <c r="D90" s="94">
        <f t="shared" si="12"/>
        <v>425</v>
      </c>
      <c r="E90" s="47">
        <v>70</v>
      </c>
      <c r="F90" s="41">
        <v>145</v>
      </c>
      <c r="G90" s="61">
        <v>210</v>
      </c>
      <c r="H90" s="15">
        <f t="shared" si="13"/>
        <v>1240</v>
      </c>
      <c r="I90" s="47">
        <v>100</v>
      </c>
      <c r="J90" s="41">
        <v>200</v>
      </c>
      <c r="K90" s="61">
        <v>940</v>
      </c>
      <c r="L90" s="15">
        <f t="shared" si="14"/>
        <v>200</v>
      </c>
      <c r="M90" s="47">
        <v>100</v>
      </c>
      <c r="N90" s="41"/>
      <c r="O90" s="61">
        <v>100</v>
      </c>
      <c r="P90" s="15">
        <f t="shared" si="15"/>
        <v>50</v>
      </c>
      <c r="Q90" s="47"/>
      <c r="R90" s="41">
        <v>50</v>
      </c>
      <c r="S90" s="92"/>
    </row>
    <row r="91" spans="1:19" ht="15">
      <c r="A91" s="16"/>
      <c r="B91" s="70" t="s">
        <v>75</v>
      </c>
      <c r="C91" s="15">
        <f t="shared" si="11"/>
        <v>0</v>
      </c>
      <c r="D91" s="94">
        <f t="shared" si="12"/>
        <v>0</v>
      </c>
      <c r="E91" s="47"/>
      <c r="F91" s="41"/>
      <c r="G91" s="61"/>
      <c r="H91" s="15">
        <f t="shared" si="13"/>
        <v>0</v>
      </c>
      <c r="I91" s="47"/>
      <c r="J91" s="41"/>
      <c r="K91" s="61"/>
      <c r="L91" s="15">
        <f t="shared" si="14"/>
        <v>0</v>
      </c>
      <c r="M91" s="47"/>
      <c r="N91" s="41"/>
      <c r="O91" s="61"/>
      <c r="P91" s="15">
        <f t="shared" si="15"/>
        <v>0</v>
      </c>
      <c r="Q91" s="47"/>
      <c r="R91" s="41"/>
      <c r="S91" s="3"/>
    </row>
    <row r="92" spans="1:19" ht="15">
      <c r="A92" s="16"/>
      <c r="B92" s="70" t="s">
        <v>76</v>
      </c>
      <c r="C92" s="15">
        <f t="shared" si="11"/>
        <v>100</v>
      </c>
      <c r="D92" s="94">
        <f t="shared" si="12"/>
        <v>100</v>
      </c>
      <c r="E92" s="47"/>
      <c r="F92" s="41">
        <v>100</v>
      </c>
      <c r="G92" s="61"/>
      <c r="H92" s="15">
        <f t="shared" si="13"/>
        <v>0</v>
      </c>
      <c r="I92" s="47"/>
      <c r="J92" s="41"/>
      <c r="K92" s="61"/>
      <c r="L92" s="15">
        <f t="shared" si="14"/>
        <v>0</v>
      </c>
      <c r="M92" s="47"/>
      <c r="N92" s="41"/>
      <c r="O92" s="61"/>
      <c r="P92" s="15">
        <f t="shared" si="15"/>
        <v>0</v>
      </c>
      <c r="Q92" s="47"/>
      <c r="R92" s="41"/>
      <c r="S92" s="3"/>
    </row>
    <row r="93" spans="1:19" ht="15">
      <c r="A93" s="16"/>
      <c r="B93" s="70" t="s">
        <v>77</v>
      </c>
      <c r="C93" s="15">
        <f t="shared" si="11"/>
        <v>0</v>
      </c>
      <c r="D93" s="94">
        <f t="shared" si="12"/>
        <v>0</v>
      </c>
      <c r="E93" s="47"/>
      <c r="F93" s="41"/>
      <c r="G93" s="61"/>
      <c r="H93" s="15">
        <f t="shared" si="13"/>
        <v>0</v>
      </c>
      <c r="I93" s="47"/>
      <c r="J93" s="41"/>
      <c r="K93" s="61"/>
      <c r="L93" s="15">
        <f t="shared" si="14"/>
        <v>0</v>
      </c>
      <c r="M93" s="47"/>
      <c r="N93" s="41"/>
      <c r="O93" s="61"/>
      <c r="P93" s="15">
        <f t="shared" si="15"/>
        <v>0</v>
      </c>
      <c r="Q93" s="47"/>
      <c r="R93" s="41"/>
      <c r="S93" s="3"/>
    </row>
    <row r="94" spans="1:19" ht="15">
      <c r="A94" s="16"/>
      <c r="B94" s="70" t="s">
        <v>78</v>
      </c>
      <c r="C94" s="15">
        <f t="shared" si="11"/>
        <v>0</v>
      </c>
      <c r="D94" s="94">
        <f t="shared" si="12"/>
        <v>0</v>
      </c>
      <c r="E94" s="47"/>
      <c r="F94" s="41"/>
      <c r="G94" s="61"/>
      <c r="H94" s="15">
        <f t="shared" si="13"/>
        <v>0</v>
      </c>
      <c r="I94" s="47"/>
      <c r="J94" s="41"/>
      <c r="K94" s="61"/>
      <c r="L94" s="15">
        <f t="shared" si="14"/>
        <v>0</v>
      </c>
      <c r="M94" s="47"/>
      <c r="N94" s="41"/>
      <c r="O94" s="61"/>
      <c r="P94" s="15">
        <f t="shared" si="15"/>
        <v>0</v>
      </c>
      <c r="Q94" s="47"/>
      <c r="R94" s="41"/>
      <c r="S94" s="3"/>
    </row>
    <row r="95" spans="1:19" ht="15">
      <c r="A95" s="16"/>
      <c r="B95" s="70" t="s">
        <v>79</v>
      </c>
      <c r="C95" s="15">
        <f t="shared" si="11"/>
        <v>60</v>
      </c>
      <c r="D95" s="94">
        <f t="shared" si="12"/>
        <v>0</v>
      </c>
      <c r="E95" s="47"/>
      <c r="F95" s="41"/>
      <c r="G95" s="61"/>
      <c r="H95" s="15">
        <f t="shared" si="13"/>
        <v>60</v>
      </c>
      <c r="I95" s="47"/>
      <c r="J95" s="41"/>
      <c r="K95" s="61">
        <v>60</v>
      </c>
      <c r="L95" s="15">
        <f t="shared" si="14"/>
        <v>0</v>
      </c>
      <c r="M95" s="47"/>
      <c r="N95" s="41"/>
      <c r="O95" s="61"/>
      <c r="P95" s="15">
        <f t="shared" si="15"/>
        <v>0</v>
      </c>
      <c r="Q95" s="47"/>
      <c r="R95" s="41"/>
      <c r="S95" s="3"/>
    </row>
    <row r="96" spans="1:19" ht="15">
      <c r="A96" s="16"/>
      <c r="B96" s="76" t="s">
        <v>80</v>
      </c>
      <c r="C96" s="15">
        <f t="shared" si="11"/>
        <v>0</v>
      </c>
      <c r="D96" s="94">
        <f t="shared" si="12"/>
        <v>0</v>
      </c>
      <c r="E96" s="47"/>
      <c r="F96" s="41"/>
      <c r="G96" s="61"/>
      <c r="H96" s="15">
        <f t="shared" si="13"/>
        <v>0</v>
      </c>
      <c r="I96" s="47"/>
      <c r="J96" s="41"/>
      <c r="K96" s="61"/>
      <c r="L96" s="15">
        <f t="shared" si="14"/>
        <v>0</v>
      </c>
      <c r="M96" s="47"/>
      <c r="N96" s="41"/>
      <c r="O96" s="61"/>
      <c r="P96" s="15">
        <f t="shared" si="15"/>
        <v>0</v>
      </c>
      <c r="Q96" s="47"/>
      <c r="R96" s="41"/>
      <c r="S96" s="3"/>
    </row>
    <row r="97" spans="1:19" ht="15">
      <c r="A97" s="16"/>
      <c r="B97" s="70" t="s">
        <v>81</v>
      </c>
      <c r="C97" s="15">
        <f t="shared" si="11"/>
        <v>0</v>
      </c>
      <c r="D97" s="94">
        <f t="shared" si="12"/>
        <v>0</v>
      </c>
      <c r="E97" s="47"/>
      <c r="F97" s="41"/>
      <c r="G97" s="61"/>
      <c r="H97" s="15">
        <f t="shared" si="13"/>
        <v>0</v>
      </c>
      <c r="I97" s="47"/>
      <c r="J97" s="41"/>
      <c r="K97" s="61"/>
      <c r="L97" s="15">
        <f t="shared" si="14"/>
        <v>0</v>
      </c>
      <c r="M97" s="47"/>
      <c r="N97" s="41"/>
      <c r="O97" s="61"/>
      <c r="P97" s="15">
        <f t="shared" si="15"/>
        <v>0</v>
      </c>
      <c r="Q97" s="47"/>
      <c r="R97" s="41"/>
      <c r="S97" s="3"/>
    </row>
    <row r="98" spans="1:19" ht="15">
      <c r="A98" s="16"/>
      <c r="B98" s="70" t="s">
        <v>82</v>
      </c>
      <c r="C98" s="15">
        <f t="shared" si="11"/>
        <v>0</v>
      </c>
      <c r="D98" s="94">
        <f t="shared" si="12"/>
        <v>0</v>
      </c>
      <c r="E98" s="47"/>
      <c r="F98" s="41"/>
      <c r="G98" s="61"/>
      <c r="H98" s="15">
        <f t="shared" si="13"/>
        <v>0</v>
      </c>
      <c r="I98" s="47"/>
      <c r="J98" s="41"/>
      <c r="K98" s="61"/>
      <c r="L98" s="15">
        <f t="shared" si="14"/>
        <v>0</v>
      </c>
      <c r="M98" s="47"/>
      <c r="N98" s="41"/>
      <c r="O98" s="61"/>
      <c r="P98" s="15">
        <f t="shared" si="15"/>
        <v>0</v>
      </c>
      <c r="Q98" s="47"/>
      <c r="R98" s="41"/>
      <c r="S98" s="92"/>
    </row>
    <row r="99" spans="1:19" ht="15.75" thickBot="1">
      <c r="A99" s="16"/>
      <c r="B99" s="70" t="s">
        <v>83</v>
      </c>
      <c r="C99" s="15">
        <f t="shared" si="11"/>
        <v>0</v>
      </c>
      <c r="D99" s="94">
        <f t="shared" si="12"/>
        <v>0</v>
      </c>
      <c r="E99" s="47"/>
      <c r="F99" s="41"/>
      <c r="G99" s="61"/>
      <c r="H99" s="15">
        <f t="shared" si="13"/>
        <v>0</v>
      </c>
      <c r="I99" s="47"/>
      <c r="J99" s="41"/>
      <c r="K99" s="61"/>
      <c r="L99" s="15">
        <f t="shared" si="14"/>
        <v>0</v>
      </c>
      <c r="M99" s="47"/>
      <c r="N99" s="41"/>
      <c r="O99" s="61"/>
      <c r="P99" s="15">
        <f t="shared" si="15"/>
        <v>0</v>
      </c>
      <c r="Q99" s="47"/>
      <c r="R99" s="41"/>
      <c r="S99" s="93"/>
    </row>
    <row r="100" spans="1:19" ht="16.5" thickBot="1">
      <c r="A100" s="21">
        <v>5</v>
      </c>
      <c r="B100" s="5" t="s">
        <v>100</v>
      </c>
      <c r="C100" s="15">
        <f t="shared" si="11"/>
        <v>0</v>
      </c>
      <c r="D100" s="94">
        <f t="shared" si="12"/>
        <v>0</v>
      </c>
      <c r="E100" s="47"/>
      <c r="F100" s="41"/>
      <c r="G100" s="61"/>
      <c r="H100" s="15">
        <f t="shared" si="13"/>
        <v>0</v>
      </c>
      <c r="I100" s="47"/>
      <c r="J100" s="41"/>
      <c r="K100" s="61"/>
      <c r="L100" s="15">
        <f t="shared" si="14"/>
        <v>0</v>
      </c>
      <c r="M100" s="47"/>
      <c r="N100" s="41"/>
      <c r="O100" s="61"/>
      <c r="P100" s="15">
        <f t="shared" si="15"/>
        <v>0</v>
      </c>
      <c r="Q100" s="47"/>
      <c r="R100" s="41"/>
      <c r="S100" s="3"/>
    </row>
    <row r="101" spans="1:19" ht="15.75" thickBot="1">
      <c r="A101" s="27"/>
      <c r="B101" s="28"/>
      <c r="C101" s="15">
        <f t="shared" si="11"/>
        <v>0</v>
      </c>
      <c r="D101" s="94">
        <f t="shared" si="12"/>
        <v>0</v>
      </c>
      <c r="E101" s="47"/>
      <c r="F101" s="41"/>
      <c r="G101" s="61"/>
      <c r="H101" s="15">
        <f t="shared" si="13"/>
        <v>0</v>
      </c>
      <c r="I101" s="47"/>
      <c r="J101" s="41"/>
      <c r="K101" s="61"/>
      <c r="L101" s="15">
        <f t="shared" si="14"/>
        <v>0</v>
      </c>
      <c r="M101" s="47"/>
      <c r="N101" s="41"/>
      <c r="O101" s="61"/>
      <c r="P101" s="15">
        <f t="shared" si="15"/>
        <v>0</v>
      </c>
      <c r="Q101" s="47"/>
      <c r="R101" s="41"/>
      <c r="S101" s="3"/>
    </row>
    <row r="102" spans="1:19" ht="16.5" thickBot="1">
      <c r="A102" s="27">
        <v>6</v>
      </c>
      <c r="B102" s="6" t="s">
        <v>101</v>
      </c>
      <c r="C102" s="98">
        <f t="shared" si="11"/>
        <v>48</v>
      </c>
      <c r="D102" s="99">
        <f t="shared" si="12"/>
        <v>48</v>
      </c>
      <c r="E102" s="96">
        <f>E103+E104</f>
        <v>48</v>
      </c>
      <c r="F102" s="96">
        <f>F103+F104</f>
        <v>0</v>
      </c>
      <c r="G102" s="96">
        <f>G103+G104</f>
        <v>0</v>
      </c>
      <c r="H102" s="98">
        <f t="shared" si="13"/>
        <v>0</v>
      </c>
      <c r="I102" s="96">
        <f>I103+I104</f>
        <v>0</v>
      </c>
      <c r="J102" s="96">
        <f>J103+J104</f>
        <v>0</v>
      </c>
      <c r="K102" s="96">
        <f>K103+K104</f>
        <v>0</v>
      </c>
      <c r="L102" s="98">
        <f t="shared" si="14"/>
        <v>0</v>
      </c>
      <c r="M102" s="96">
        <f>M103+M104</f>
        <v>0</v>
      </c>
      <c r="N102" s="96">
        <f>N103+N104</f>
        <v>0</v>
      </c>
      <c r="O102" s="96">
        <f>O103+O104</f>
        <v>0</v>
      </c>
      <c r="P102" s="98">
        <f t="shared" si="15"/>
        <v>0</v>
      </c>
      <c r="Q102" s="96">
        <f>Q103+Q104</f>
        <v>0</v>
      </c>
      <c r="R102" s="96">
        <f>R103+R104</f>
        <v>0</v>
      </c>
      <c r="S102" s="96">
        <f>S103+S104</f>
        <v>0</v>
      </c>
    </row>
    <row r="103" spans="1:19" ht="15">
      <c r="A103" s="27"/>
      <c r="B103" s="77" t="s">
        <v>84</v>
      </c>
      <c r="C103" s="15">
        <f t="shared" si="11"/>
        <v>48</v>
      </c>
      <c r="D103" s="94">
        <f t="shared" si="12"/>
        <v>48</v>
      </c>
      <c r="E103" s="47">
        <v>48</v>
      </c>
      <c r="F103" s="41"/>
      <c r="G103" s="61"/>
      <c r="H103" s="15">
        <f t="shared" si="13"/>
        <v>0</v>
      </c>
      <c r="I103" s="47"/>
      <c r="J103" s="41"/>
      <c r="K103" s="61"/>
      <c r="L103" s="15">
        <f t="shared" si="14"/>
        <v>0</v>
      </c>
      <c r="M103" s="47"/>
      <c r="N103" s="41"/>
      <c r="O103" s="61"/>
      <c r="P103" s="15">
        <f t="shared" si="15"/>
        <v>0</v>
      </c>
      <c r="Q103" s="47"/>
      <c r="R103" s="41"/>
      <c r="S103" s="3"/>
    </row>
    <row r="104" spans="1:19" ht="15">
      <c r="A104" s="27"/>
      <c r="B104" s="78" t="s">
        <v>85</v>
      </c>
      <c r="C104" s="15">
        <f t="shared" si="11"/>
        <v>0</v>
      </c>
      <c r="D104" s="94">
        <f t="shared" si="12"/>
        <v>0</v>
      </c>
      <c r="E104" s="47"/>
      <c r="F104" s="41"/>
      <c r="G104" s="61"/>
      <c r="H104" s="15">
        <f t="shared" si="13"/>
        <v>0</v>
      </c>
      <c r="I104" s="47"/>
      <c r="J104" s="41"/>
      <c r="K104" s="61"/>
      <c r="L104" s="15">
        <f t="shared" si="14"/>
        <v>0</v>
      </c>
      <c r="M104" s="47"/>
      <c r="N104" s="41"/>
      <c r="O104" s="61"/>
      <c r="P104" s="15">
        <f t="shared" si="15"/>
        <v>0</v>
      </c>
      <c r="Q104" s="47"/>
      <c r="R104" s="41"/>
      <c r="S104" s="3"/>
    </row>
    <row r="105" spans="1:19" ht="15.75" thickBot="1">
      <c r="A105" s="27"/>
      <c r="B105" s="79"/>
      <c r="C105" s="15">
        <f t="shared" si="11"/>
        <v>0</v>
      </c>
      <c r="D105" s="94">
        <f t="shared" si="12"/>
        <v>0</v>
      </c>
      <c r="E105" s="47"/>
      <c r="F105" s="41"/>
      <c r="G105" s="61"/>
      <c r="H105" s="15">
        <f t="shared" si="13"/>
        <v>0</v>
      </c>
      <c r="I105" s="47"/>
      <c r="J105" s="41"/>
      <c r="K105" s="61"/>
      <c r="L105" s="15">
        <f t="shared" si="14"/>
        <v>0</v>
      </c>
      <c r="M105" s="47"/>
      <c r="N105" s="41"/>
      <c r="O105" s="61"/>
      <c r="P105" s="15">
        <f t="shared" si="15"/>
        <v>0</v>
      </c>
      <c r="Q105" s="47"/>
      <c r="R105" s="41"/>
      <c r="S105" s="3"/>
    </row>
    <row r="106" spans="1:19" ht="15.75" thickBot="1">
      <c r="A106" s="8">
        <v>7</v>
      </c>
      <c r="B106" s="80" t="s">
        <v>86</v>
      </c>
      <c r="C106" s="98">
        <f>D106+H106+L106+P106</f>
        <v>0</v>
      </c>
      <c r="D106" s="99">
        <f t="shared" si="12"/>
        <v>0</v>
      </c>
      <c r="E106" s="100">
        <f>E107+E108+E109+E110+E112+E113+E115+E116+E117+E118</f>
        <v>0</v>
      </c>
      <c r="F106" s="100">
        <f>F107+F108+F109+F110+F112+F113+F115+F116+F117+F118</f>
        <v>0</v>
      </c>
      <c r="G106" s="100">
        <f>G107+G108+G109+G110+G112+G113+G115+G116+G117+G118</f>
        <v>0</v>
      </c>
      <c r="H106" s="98">
        <f t="shared" si="13"/>
        <v>0</v>
      </c>
      <c r="I106" s="100">
        <f>I107+I108+I109+I110+I112+I113+I115+I116+I117+I118</f>
        <v>0</v>
      </c>
      <c r="J106" s="100">
        <f>J107+J108+J109+J110+J112+J113+J115+J116+J117+J118</f>
        <v>0</v>
      </c>
      <c r="K106" s="100">
        <f>K107+K108+K109+K110+K112+K113+K115+K116+K117+K118</f>
        <v>0</v>
      </c>
      <c r="L106" s="98">
        <f t="shared" si="14"/>
        <v>0</v>
      </c>
      <c r="M106" s="100">
        <f>M107+M108+M109+M110+M112+M113+M115+M116+M117+M118</f>
        <v>0</v>
      </c>
      <c r="N106" s="100">
        <f>N111</f>
        <v>0</v>
      </c>
      <c r="O106" s="100">
        <f>O107+O108+O109+O110+O112+O113+O115+O116+O117+O118</f>
        <v>0</v>
      </c>
      <c r="P106" s="98">
        <f t="shared" si="15"/>
        <v>0</v>
      </c>
      <c r="Q106" s="100">
        <f>Q107+Q108+Q109+Q110+Q112+Q113+Q115+Q116+Q117+Q118</f>
        <v>0</v>
      </c>
      <c r="R106" s="100">
        <f>R107+R108+R109+R110+R112+R113+R115+R116+R117+R118</f>
        <v>0</v>
      </c>
      <c r="S106" s="100">
        <f>S107+S108+S109+S110+S112+S113+S115+S116+S117+S118</f>
        <v>0</v>
      </c>
    </row>
    <row r="107" spans="1:19" ht="15">
      <c r="A107" s="29"/>
      <c r="B107" s="114" t="s">
        <v>87</v>
      </c>
      <c r="C107" s="15">
        <f t="shared" si="11"/>
        <v>0</v>
      </c>
      <c r="D107" s="94">
        <f t="shared" si="12"/>
        <v>0</v>
      </c>
      <c r="E107" s="50"/>
      <c r="F107" s="44"/>
      <c r="G107" s="67"/>
      <c r="H107" s="15">
        <f t="shared" si="13"/>
        <v>0</v>
      </c>
      <c r="I107" s="50"/>
      <c r="J107" s="44"/>
      <c r="K107" s="67"/>
      <c r="L107" s="15">
        <f t="shared" si="14"/>
        <v>0</v>
      </c>
      <c r="M107" s="50"/>
      <c r="N107" s="44"/>
      <c r="O107" s="67"/>
      <c r="P107" s="15">
        <f t="shared" si="15"/>
        <v>0</v>
      </c>
      <c r="Q107" s="50"/>
      <c r="R107" s="44"/>
      <c r="S107" s="3"/>
    </row>
    <row r="108" spans="1:19" ht="15">
      <c r="A108" s="30"/>
      <c r="B108" s="115" t="s">
        <v>88</v>
      </c>
      <c r="C108" s="15">
        <f t="shared" si="11"/>
        <v>0</v>
      </c>
      <c r="D108" s="94">
        <f t="shared" si="12"/>
        <v>0</v>
      </c>
      <c r="E108" s="50"/>
      <c r="F108" s="44"/>
      <c r="G108" s="67"/>
      <c r="H108" s="15">
        <f t="shared" si="13"/>
        <v>0</v>
      </c>
      <c r="I108" s="50"/>
      <c r="J108" s="44"/>
      <c r="K108" s="67"/>
      <c r="L108" s="15">
        <f t="shared" si="14"/>
        <v>0</v>
      </c>
      <c r="M108" s="50"/>
      <c r="N108" s="44"/>
      <c r="O108" s="67"/>
      <c r="P108" s="15">
        <f t="shared" si="15"/>
        <v>0</v>
      </c>
      <c r="Q108" s="50"/>
      <c r="R108" s="44"/>
      <c r="S108" s="3"/>
    </row>
    <row r="109" spans="1:19" ht="15">
      <c r="A109" s="31"/>
      <c r="B109" s="116" t="s">
        <v>89</v>
      </c>
      <c r="C109" s="15">
        <f t="shared" si="11"/>
        <v>0</v>
      </c>
      <c r="D109" s="94">
        <f t="shared" si="12"/>
        <v>0</v>
      </c>
      <c r="E109" s="48"/>
      <c r="F109" s="45"/>
      <c r="G109" s="65"/>
      <c r="H109" s="15">
        <f t="shared" si="13"/>
        <v>0</v>
      </c>
      <c r="I109" s="48"/>
      <c r="J109" s="45"/>
      <c r="K109" s="65"/>
      <c r="L109" s="15">
        <f t="shared" si="14"/>
        <v>0</v>
      </c>
      <c r="M109" s="68"/>
      <c r="N109" s="43"/>
      <c r="O109" s="69"/>
      <c r="P109" s="15">
        <f t="shared" si="15"/>
        <v>0</v>
      </c>
      <c r="Q109" s="68"/>
      <c r="R109" s="43"/>
      <c r="S109" s="3"/>
    </row>
    <row r="110" spans="1:19" ht="15">
      <c r="A110" s="30"/>
      <c r="B110" s="117" t="s">
        <v>90</v>
      </c>
      <c r="C110" s="15">
        <f t="shared" si="11"/>
        <v>0</v>
      </c>
      <c r="D110" s="94">
        <f t="shared" si="12"/>
        <v>0</v>
      </c>
      <c r="E110" s="50"/>
      <c r="F110" s="44"/>
      <c r="G110" s="67"/>
      <c r="H110" s="15">
        <f t="shared" si="13"/>
        <v>0</v>
      </c>
      <c r="I110" s="50"/>
      <c r="J110" s="44"/>
      <c r="K110" s="67"/>
      <c r="L110" s="15">
        <f t="shared" si="14"/>
        <v>0</v>
      </c>
      <c r="M110" s="50"/>
      <c r="N110" s="44"/>
      <c r="O110" s="67"/>
      <c r="P110" s="15">
        <f t="shared" si="15"/>
        <v>0</v>
      </c>
      <c r="Q110" s="50"/>
      <c r="R110" s="44"/>
      <c r="S110" s="3"/>
    </row>
    <row r="111" spans="1:19" ht="15">
      <c r="A111" s="30"/>
      <c r="B111" s="117" t="s">
        <v>91</v>
      </c>
      <c r="C111" s="15">
        <f t="shared" si="11"/>
        <v>0</v>
      </c>
      <c r="D111" s="94">
        <f t="shared" si="12"/>
        <v>0</v>
      </c>
      <c r="E111" s="50"/>
      <c r="F111" s="44"/>
      <c r="G111" s="67"/>
      <c r="H111" s="15">
        <f t="shared" si="13"/>
        <v>0</v>
      </c>
      <c r="I111" s="50"/>
      <c r="J111" s="44"/>
      <c r="K111" s="67"/>
      <c r="L111" s="15">
        <f t="shared" si="14"/>
        <v>0</v>
      </c>
      <c r="M111" s="50"/>
      <c r="N111" s="44"/>
      <c r="O111" s="67"/>
      <c r="P111" s="15">
        <f t="shared" si="15"/>
        <v>0</v>
      </c>
      <c r="Q111" s="50"/>
      <c r="R111" s="44"/>
      <c r="S111" s="3"/>
    </row>
    <row r="112" spans="1:19" ht="15">
      <c r="A112" s="30"/>
      <c r="B112" s="117" t="s">
        <v>92</v>
      </c>
      <c r="C112" s="15">
        <f t="shared" si="11"/>
        <v>0</v>
      </c>
      <c r="D112" s="94">
        <f t="shared" si="12"/>
        <v>0</v>
      </c>
      <c r="E112" s="50"/>
      <c r="F112" s="44"/>
      <c r="G112" s="67"/>
      <c r="H112" s="15">
        <f t="shared" si="13"/>
        <v>0</v>
      </c>
      <c r="I112" s="50"/>
      <c r="J112" s="44"/>
      <c r="K112" s="67"/>
      <c r="L112" s="15">
        <f t="shared" si="14"/>
        <v>0</v>
      </c>
      <c r="M112" s="50"/>
      <c r="N112" s="44"/>
      <c r="O112" s="67"/>
      <c r="P112" s="15">
        <f t="shared" si="15"/>
        <v>0</v>
      </c>
      <c r="Q112" s="50"/>
      <c r="R112" s="44"/>
      <c r="S112" s="3"/>
    </row>
    <row r="113" spans="1:19" ht="15">
      <c r="A113" s="30"/>
      <c r="B113" s="117" t="s">
        <v>93</v>
      </c>
      <c r="C113" s="15">
        <f t="shared" si="11"/>
        <v>0</v>
      </c>
      <c r="D113" s="94">
        <f t="shared" si="12"/>
        <v>0</v>
      </c>
      <c r="E113" s="50"/>
      <c r="F113" s="44"/>
      <c r="G113" s="67"/>
      <c r="H113" s="15">
        <f t="shared" si="13"/>
        <v>0</v>
      </c>
      <c r="I113" s="50"/>
      <c r="J113" s="44"/>
      <c r="K113" s="67"/>
      <c r="L113" s="15">
        <f t="shared" si="14"/>
        <v>0</v>
      </c>
      <c r="M113" s="50"/>
      <c r="N113" s="44"/>
      <c r="O113" s="67"/>
      <c r="P113" s="15">
        <f t="shared" si="15"/>
        <v>0</v>
      </c>
      <c r="Q113" s="50"/>
      <c r="R113" s="44"/>
      <c r="S113" s="3"/>
    </row>
    <row r="114" spans="1:19" ht="27.75" customHeight="1">
      <c r="A114" s="30"/>
      <c r="B114" s="118" t="s">
        <v>102</v>
      </c>
      <c r="C114" s="15">
        <f t="shared" si="11"/>
        <v>0</v>
      </c>
      <c r="D114" s="94">
        <f t="shared" si="12"/>
        <v>0</v>
      </c>
      <c r="E114" s="50"/>
      <c r="F114" s="44"/>
      <c r="G114" s="67"/>
      <c r="H114" s="15">
        <f t="shared" si="13"/>
        <v>0</v>
      </c>
      <c r="I114" s="50"/>
      <c r="J114" s="44"/>
      <c r="K114" s="67"/>
      <c r="L114" s="15">
        <f t="shared" si="14"/>
        <v>0</v>
      </c>
      <c r="M114" s="50"/>
      <c r="N114" s="44"/>
      <c r="O114" s="67"/>
      <c r="P114" s="15">
        <f t="shared" si="15"/>
        <v>0</v>
      </c>
      <c r="Q114" s="50"/>
      <c r="R114" s="44"/>
      <c r="S114" s="3"/>
    </row>
    <row r="115" spans="1:19" ht="15">
      <c r="A115" s="30"/>
      <c r="B115" s="119" t="s">
        <v>94</v>
      </c>
      <c r="C115" s="15">
        <f t="shared" si="11"/>
        <v>0</v>
      </c>
      <c r="D115" s="94">
        <f t="shared" si="12"/>
        <v>0</v>
      </c>
      <c r="E115" s="50"/>
      <c r="F115" s="44"/>
      <c r="G115" s="67"/>
      <c r="H115" s="15">
        <f t="shared" si="13"/>
        <v>0</v>
      </c>
      <c r="I115" s="50"/>
      <c r="J115" s="44"/>
      <c r="K115" s="67"/>
      <c r="L115" s="15">
        <f t="shared" si="14"/>
        <v>0</v>
      </c>
      <c r="M115" s="50"/>
      <c r="N115" s="44"/>
      <c r="O115" s="67"/>
      <c r="P115" s="15">
        <f t="shared" si="15"/>
        <v>0</v>
      </c>
      <c r="Q115" s="50"/>
      <c r="R115" s="44"/>
      <c r="S115" s="3"/>
    </row>
    <row r="116" spans="1:19" ht="15">
      <c r="A116" s="30"/>
      <c r="B116" s="119" t="s">
        <v>95</v>
      </c>
      <c r="C116" s="15">
        <f t="shared" si="11"/>
        <v>0</v>
      </c>
      <c r="D116" s="94">
        <f t="shared" si="12"/>
        <v>0</v>
      </c>
      <c r="E116" s="50"/>
      <c r="F116" s="44"/>
      <c r="G116" s="67"/>
      <c r="H116" s="15">
        <f t="shared" si="13"/>
        <v>0</v>
      </c>
      <c r="I116" s="50"/>
      <c r="J116" s="44"/>
      <c r="K116" s="67"/>
      <c r="L116" s="15">
        <f t="shared" si="14"/>
        <v>0</v>
      </c>
      <c r="M116" s="50"/>
      <c r="N116" s="44"/>
      <c r="O116" s="67"/>
      <c r="P116" s="15">
        <f t="shared" si="15"/>
        <v>0</v>
      </c>
      <c r="Q116" s="50"/>
      <c r="R116" s="44"/>
      <c r="S116" s="3"/>
    </row>
    <row r="117" spans="1:19" ht="15">
      <c r="A117" s="32"/>
      <c r="B117" s="119" t="s">
        <v>96</v>
      </c>
      <c r="C117" s="15">
        <f t="shared" si="11"/>
        <v>0</v>
      </c>
      <c r="D117" s="94">
        <f t="shared" si="12"/>
        <v>0</v>
      </c>
      <c r="E117" s="50"/>
      <c r="F117" s="44"/>
      <c r="G117" s="67"/>
      <c r="H117" s="15">
        <f t="shared" si="13"/>
        <v>0</v>
      </c>
      <c r="I117" s="50"/>
      <c r="J117" s="44"/>
      <c r="K117" s="67"/>
      <c r="L117" s="15">
        <f t="shared" si="14"/>
        <v>0</v>
      </c>
      <c r="M117" s="50"/>
      <c r="N117" s="44"/>
      <c r="O117" s="67"/>
      <c r="P117" s="15">
        <f t="shared" si="15"/>
        <v>0</v>
      </c>
      <c r="Q117" s="50"/>
      <c r="R117" s="44"/>
      <c r="S117" s="3"/>
    </row>
    <row r="118" spans="1:19" ht="15.75" thickBot="1">
      <c r="A118" s="33"/>
      <c r="B118" s="120" t="s">
        <v>97</v>
      </c>
      <c r="C118" s="15">
        <f t="shared" si="11"/>
        <v>0</v>
      </c>
      <c r="D118" s="94">
        <f t="shared" si="12"/>
        <v>0</v>
      </c>
      <c r="E118" s="50"/>
      <c r="F118" s="44"/>
      <c r="G118" s="67"/>
      <c r="H118" s="15">
        <f t="shared" si="13"/>
        <v>0</v>
      </c>
      <c r="I118" s="50"/>
      <c r="J118" s="44"/>
      <c r="K118" s="67"/>
      <c r="L118" s="15">
        <f t="shared" si="14"/>
        <v>0</v>
      </c>
      <c r="M118" s="50"/>
      <c r="N118" s="44"/>
      <c r="O118" s="67"/>
      <c r="P118" s="15">
        <f t="shared" si="15"/>
        <v>0</v>
      </c>
      <c r="Q118" s="50"/>
      <c r="R118" s="44"/>
      <c r="S118" s="3"/>
    </row>
    <row r="119" spans="1:19" ht="15.75" thickBot="1">
      <c r="A119" s="34"/>
      <c r="B119" s="81" t="s">
        <v>98</v>
      </c>
      <c r="C119" s="108">
        <f>C6+C18+C21+C106+C102</f>
        <v>90248</v>
      </c>
      <c r="D119" s="108">
        <f aca="true" t="shared" si="16" ref="D119:S119">D6+D18+D21+D106+D102</f>
        <v>35098</v>
      </c>
      <c r="E119" s="108">
        <f t="shared" si="16"/>
        <v>11348</v>
      </c>
      <c r="F119" s="108">
        <f t="shared" si="16"/>
        <v>11900</v>
      </c>
      <c r="G119" s="108">
        <f t="shared" si="16"/>
        <v>11850</v>
      </c>
      <c r="H119" s="108">
        <f t="shared" si="16"/>
        <v>27300</v>
      </c>
      <c r="I119" s="108">
        <f t="shared" si="16"/>
        <v>11651</v>
      </c>
      <c r="J119" s="108">
        <f t="shared" si="16"/>
        <v>7650</v>
      </c>
      <c r="K119" s="108">
        <f t="shared" si="16"/>
        <v>7999</v>
      </c>
      <c r="L119" s="108">
        <f t="shared" si="16"/>
        <v>19450</v>
      </c>
      <c r="M119" s="108">
        <f t="shared" si="16"/>
        <v>8300</v>
      </c>
      <c r="N119" s="108">
        <f t="shared" si="16"/>
        <v>5600</v>
      </c>
      <c r="O119" s="108">
        <f t="shared" si="16"/>
        <v>5550</v>
      </c>
      <c r="P119" s="108">
        <f t="shared" si="16"/>
        <v>8400</v>
      </c>
      <c r="Q119" s="108">
        <f t="shared" si="16"/>
        <v>3800</v>
      </c>
      <c r="R119" s="108">
        <f t="shared" si="16"/>
        <v>2700</v>
      </c>
      <c r="S119" s="108">
        <f t="shared" si="16"/>
        <v>1900</v>
      </c>
    </row>
    <row r="120" spans="1:19" ht="15">
      <c r="A120" s="35"/>
      <c r="B120" s="35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1"/>
    </row>
    <row r="121" spans="1:18" ht="1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5">
      <c r="A122" s="35"/>
      <c r="B122" s="36" t="s">
        <v>99</v>
      </c>
      <c r="C122" s="35"/>
      <c r="D122" s="35"/>
      <c r="E122" s="35"/>
      <c r="F122" s="35"/>
      <c r="G122" s="35"/>
      <c r="H122" s="135" t="s">
        <v>143</v>
      </c>
      <c r="I122" s="135"/>
      <c r="J122" s="135"/>
      <c r="K122" s="135"/>
      <c r="L122" s="135"/>
      <c r="M122" s="36"/>
      <c r="N122" s="36"/>
      <c r="O122" s="36"/>
      <c r="P122" s="35"/>
      <c r="Q122" s="35"/>
      <c r="R122" s="35"/>
    </row>
    <row r="123" spans="1:18" ht="15">
      <c r="A123" s="35"/>
      <c r="B123" s="35" t="s">
        <v>130</v>
      </c>
      <c r="C123" s="35"/>
      <c r="D123" s="35"/>
      <c r="E123" s="35"/>
      <c r="F123" s="35"/>
      <c r="G123" s="35"/>
      <c r="H123" s="35"/>
      <c r="I123" s="35" t="s">
        <v>146</v>
      </c>
      <c r="J123" s="35"/>
      <c r="K123" s="35"/>
      <c r="L123" s="35"/>
      <c r="M123" s="35"/>
      <c r="N123" s="35"/>
      <c r="O123" s="35"/>
      <c r="P123" s="35"/>
      <c r="Q123" s="35"/>
      <c r="R123" s="35"/>
    </row>
  </sheetData>
  <sheetProtection/>
  <mergeCells count="8">
    <mergeCell ref="H122:L122"/>
    <mergeCell ref="A4:A5"/>
    <mergeCell ref="B4:B5"/>
    <mergeCell ref="C4:C5"/>
    <mergeCell ref="D4:S4"/>
    <mergeCell ref="A58:A59"/>
    <mergeCell ref="B58:B59"/>
    <mergeCell ref="D58:P58"/>
  </mergeCells>
  <printOptions/>
  <pageMargins left="0.25" right="0.25" top="0.75" bottom="0.75" header="0.3" footer="0.3"/>
  <pageSetup fitToHeight="0" fitToWidth="1" horizontalDpi="600" verticalDpi="600" orientation="landscape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zoomScalePageLayoutView="0" workbookViewId="0" topLeftCell="A13">
      <selection activeCell="C90" sqref="C90"/>
    </sheetView>
  </sheetViews>
  <sheetFormatPr defaultColWidth="9.140625" defaultRowHeight="15"/>
  <cols>
    <col min="1" max="1" width="5.00390625" style="0" customWidth="1"/>
    <col min="2" max="2" width="25.8515625" style="0" customWidth="1"/>
  </cols>
  <sheetData>
    <row r="1" spans="1:18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7"/>
      <c r="B2" s="7" t="s">
        <v>120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.75" thickBot="1">
      <c r="A3" s="7"/>
      <c r="B3" s="7" t="s">
        <v>140</v>
      </c>
      <c r="C3" s="7"/>
      <c r="D3" s="7"/>
      <c r="E3" s="7" t="s">
        <v>142</v>
      </c>
      <c r="F3" s="7"/>
      <c r="G3" s="7"/>
      <c r="H3" s="7"/>
      <c r="I3" s="7" t="s">
        <v>147</v>
      </c>
      <c r="J3" s="7"/>
      <c r="K3" s="7"/>
      <c r="L3" s="7"/>
      <c r="M3" s="7"/>
      <c r="N3" s="7"/>
      <c r="O3" s="7"/>
      <c r="P3" s="7"/>
      <c r="Q3" s="7" t="s">
        <v>135</v>
      </c>
      <c r="R3" s="7"/>
    </row>
    <row r="4" spans="1:19" ht="15.75" thickBot="1">
      <c r="A4" s="125"/>
      <c r="B4" s="125" t="s">
        <v>2</v>
      </c>
      <c r="C4" s="127" t="s">
        <v>3</v>
      </c>
      <c r="D4" s="129" t="s">
        <v>126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</row>
    <row r="5" spans="1:19" ht="15.75" thickBot="1">
      <c r="A5" s="126"/>
      <c r="B5" s="126"/>
      <c r="C5" s="128"/>
      <c r="D5" s="58" t="s">
        <v>5</v>
      </c>
      <c r="E5" s="57" t="s">
        <v>114</v>
      </c>
      <c r="F5" s="54" t="s">
        <v>118</v>
      </c>
      <c r="G5" s="60" t="s">
        <v>136</v>
      </c>
      <c r="H5" s="58" t="s">
        <v>6</v>
      </c>
      <c r="I5" s="57" t="s">
        <v>106</v>
      </c>
      <c r="J5" s="54" t="s">
        <v>107</v>
      </c>
      <c r="K5" s="60" t="s">
        <v>133</v>
      </c>
      <c r="L5" s="40" t="s">
        <v>7</v>
      </c>
      <c r="M5" s="63" t="s">
        <v>119</v>
      </c>
      <c r="N5" s="55" t="s">
        <v>109</v>
      </c>
      <c r="O5" s="64" t="s">
        <v>131</v>
      </c>
      <c r="P5" s="40" t="s">
        <v>8</v>
      </c>
      <c r="Q5" s="63" t="s">
        <v>132</v>
      </c>
      <c r="R5" s="55" t="s">
        <v>112</v>
      </c>
      <c r="S5" s="56" t="s">
        <v>134</v>
      </c>
    </row>
    <row r="6" spans="1:19" ht="15.75" thickBot="1">
      <c r="A6" s="8">
        <v>1</v>
      </c>
      <c r="B6" s="8" t="s">
        <v>115</v>
      </c>
      <c r="C6" s="106">
        <f>SUM(C7:C17)</f>
        <v>99300</v>
      </c>
      <c r="D6" s="106">
        <f>SUM(D7:D17)</f>
        <v>30000</v>
      </c>
      <c r="E6" s="106">
        <f>E7+E8+E9+E10+E11+E12+E13+E14+E15</f>
        <v>10000</v>
      </c>
      <c r="F6" s="106">
        <f>F7+F8+F9+F10+F11+F12+F13+F14+F15</f>
        <v>10000</v>
      </c>
      <c r="G6" s="106">
        <f>G7+G8+G9+G10+G11+G12+G13+G14+G15</f>
        <v>10000</v>
      </c>
      <c r="H6" s="106">
        <f>SUM(H7:H17)</f>
        <v>21000</v>
      </c>
      <c r="I6" s="106">
        <f>I7+I8+I9+I10+I11+I12+I13+I14+I15</f>
        <v>10000</v>
      </c>
      <c r="J6" s="106">
        <f>J7+J8+J9+J10+J11+J12+J13+J14+J15</f>
        <v>6000</v>
      </c>
      <c r="K6" s="106">
        <f>K7+K8+K9+K10+K11+K12+K13+K14+K15</f>
        <v>5000</v>
      </c>
      <c r="L6" s="106">
        <f>SUM(L7:L17)</f>
        <v>15500</v>
      </c>
      <c r="M6" s="106">
        <f>M7+M8+M9+M10+M11+M12+M13+M14+M15</f>
        <v>6500</v>
      </c>
      <c r="N6" s="106">
        <f>N7+N8+N9+N10+N11+N12+N13+N14+N15</f>
        <v>4500</v>
      </c>
      <c r="O6" s="106">
        <f>O7+O8+O9+O10+O11+O12+O13+O14+O15</f>
        <v>4500</v>
      </c>
      <c r="P6" s="106">
        <f>SUM(P7:P17)</f>
        <v>32800</v>
      </c>
      <c r="Q6" s="106">
        <f>Q7+Q8+Q9+Q10+Q11+Q12+Q13+Q14+Q15</f>
        <v>29300</v>
      </c>
      <c r="R6" s="106">
        <f>R7+R8+R9+R10+R11+R12+R13+R14+R15</f>
        <v>2000</v>
      </c>
      <c r="S6" s="106">
        <f>S7+S8+S9+S10+S11+S12+S13+S14+S15</f>
        <v>1500</v>
      </c>
    </row>
    <row r="7" spans="1:21" ht="15">
      <c r="A7" s="10"/>
      <c r="B7" s="11" t="s">
        <v>9</v>
      </c>
      <c r="C7" s="101">
        <f>D7+H7+L7+P7</f>
        <v>62730</v>
      </c>
      <c r="D7" s="101">
        <f>E7+F7+G7</f>
        <v>16800</v>
      </c>
      <c r="E7" s="10">
        <v>5600</v>
      </c>
      <c r="F7" s="10">
        <v>5600</v>
      </c>
      <c r="G7" s="23">
        <v>5600</v>
      </c>
      <c r="H7" s="101">
        <f>I7+J7+K7</f>
        <v>11700</v>
      </c>
      <c r="I7" s="10">
        <v>5600</v>
      </c>
      <c r="J7" s="23">
        <v>3300</v>
      </c>
      <c r="K7" s="10">
        <v>2800</v>
      </c>
      <c r="L7" s="101">
        <f>M7+N7+O7</f>
        <v>9000</v>
      </c>
      <c r="M7" s="23">
        <v>4000</v>
      </c>
      <c r="N7" s="10">
        <v>2500</v>
      </c>
      <c r="O7" s="104">
        <v>2500</v>
      </c>
      <c r="P7" s="101">
        <f>Q7+R7+S7</f>
        <v>25230</v>
      </c>
      <c r="Q7" s="102">
        <v>22560</v>
      </c>
      <c r="R7" s="103">
        <v>1500</v>
      </c>
      <c r="S7" s="105">
        <v>1170</v>
      </c>
      <c r="T7" s="122"/>
      <c r="U7" s="122"/>
    </row>
    <row r="8" spans="1:19" ht="15">
      <c r="A8" s="13"/>
      <c r="B8" s="14" t="s">
        <v>121</v>
      </c>
      <c r="C8" s="12">
        <f aca="true" t="shared" si="0" ref="C8:C20">D8+H8+L8+P8</f>
        <v>870</v>
      </c>
      <c r="D8" s="12">
        <f>E8+F8+G8</f>
        <v>280</v>
      </c>
      <c r="E8" s="13">
        <v>80</v>
      </c>
      <c r="F8" s="13">
        <v>120</v>
      </c>
      <c r="G8" s="13">
        <v>80</v>
      </c>
      <c r="H8" s="12">
        <f>I8+J8+K8</f>
        <v>250</v>
      </c>
      <c r="I8" s="13">
        <v>80</v>
      </c>
      <c r="J8" s="13">
        <v>80</v>
      </c>
      <c r="K8" s="13">
        <v>90</v>
      </c>
      <c r="L8" s="101">
        <f>M8+N8+O8</f>
        <v>198</v>
      </c>
      <c r="M8" s="13">
        <v>70</v>
      </c>
      <c r="N8" s="13">
        <v>48</v>
      </c>
      <c r="O8" s="61">
        <v>80</v>
      </c>
      <c r="P8" s="101">
        <f>Q8+R8+S8</f>
        <v>142</v>
      </c>
      <c r="Q8" s="47">
        <v>72</v>
      </c>
      <c r="R8" s="41">
        <v>50</v>
      </c>
      <c r="S8" s="2">
        <v>20</v>
      </c>
    </row>
    <row r="9" spans="1:20" ht="15">
      <c r="A9" s="13"/>
      <c r="B9" s="14" t="s">
        <v>122</v>
      </c>
      <c r="C9" s="12">
        <f t="shared" si="0"/>
        <v>12600</v>
      </c>
      <c r="D9" s="12">
        <f aca="true" t="shared" si="1" ref="D9:D17">E9+F9+G9</f>
        <v>3340</v>
      </c>
      <c r="E9" s="13">
        <v>1100</v>
      </c>
      <c r="F9" s="13">
        <v>1100</v>
      </c>
      <c r="G9" s="13">
        <v>1140</v>
      </c>
      <c r="H9" s="12">
        <f aca="true" t="shared" si="2" ref="H9:H16">I9+J9+K9</f>
        <v>2310</v>
      </c>
      <c r="I9" s="13">
        <v>1100</v>
      </c>
      <c r="J9" s="13">
        <v>660</v>
      </c>
      <c r="K9" s="13">
        <v>550</v>
      </c>
      <c r="L9" s="12">
        <f aca="true" t="shared" si="3" ref="L9:L17">M9+N9+O9</f>
        <v>1500</v>
      </c>
      <c r="M9" s="13">
        <v>500</v>
      </c>
      <c r="N9" s="13">
        <v>500</v>
      </c>
      <c r="O9" s="61">
        <v>500</v>
      </c>
      <c r="P9" s="12">
        <f aca="true" t="shared" si="4" ref="P9:P17">Q9+R9+S9</f>
        <v>5450</v>
      </c>
      <c r="Q9" s="47">
        <v>5150</v>
      </c>
      <c r="R9" s="41">
        <v>200</v>
      </c>
      <c r="S9" s="2">
        <v>100</v>
      </c>
      <c r="T9" s="121"/>
    </row>
    <row r="10" spans="1:20" ht="15">
      <c r="A10" s="13"/>
      <c r="B10" s="14" t="s">
        <v>10</v>
      </c>
      <c r="C10" s="12">
        <f t="shared" si="0"/>
        <v>7600</v>
      </c>
      <c r="D10" s="12">
        <f t="shared" si="1"/>
        <v>2400</v>
      </c>
      <c r="E10" s="13">
        <v>800</v>
      </c>
      <c r="F10" s="13">
        <v>800</v>
      </c>
      <c r="G10" s="13">
        <v>800</v>
      </c>
      <c r="H10" s="12">
        <f t="shared" si="2"/>
        <v>1680</v>
      </c>
      <c r="I10" s="13">
        <v>800</v>
      </c>
      <c r="J10" s="13">
        <v>480</v>
      </c>
      <c r="K10" s="13">
        <v>400</v>
      </c>
      <c r="L10" s="12">
        <f t="shared" si="3"/>
        <v>1150</v>
      </c>
      <c r="M10" s="13">
        <v>450</v>
      </c>
      <c r="N10" s="13">
        <v>350</v>
      </c>
      <c r="O10" s="61">
        <v>350</v>
      </c>
      <c r="P10" s="12">
        <f t="shared" si="4"/>
        <v>2370</v>
      </c>
      <c r="Q10" s="47">
        <v>2050</v>
      </c>
      <c r="R10" s="41">
        <v>200</v>
      </c>
      <c r="S10" s="2">
        <v>120</v>
      </c>
      <c r="T10" s="121"/>
    </row>
    <row r="11" spans="1:20" ht="15">
      <c r="A11" s="13"/>
      <c r="B11" s="14" t="s">
        <v>11</v>
      </c>
      <c r="C11" s="12">
        <f t="shared" si="0"/>
        <v>2230</v>
      </c>
      <c r="D11" s="12">
        <f t="shared" si="1"/>
        <v>900</v>
      </c>
      <c r="E11" s="13">
        <v>300</v>
      </c>
      <c r="F11" s="13">
        <v>300</v>
      </c>
      <c r="G11" s="13">
        <v>300</v>
      </c>
      <c r="H11" s="12">
        <f t="shared" si="2"/>
        <v>630</v>
      </c>
      <c r="I11" s="13">
        <v>300</v>
      </c>
      <c r="J11" s="13">
        <v>200</v>
      </c>
      <c r="K11" s="13">
        <v>130</v>
      </c>
      <c r="L11" s="12">
        <f t="shared" si="3"/>
        <v>400</v>
      </c>
      <c r="M11" s="13">
        <v>130</v>
      </c>
      <c r="N11" s="13">
        <v>140</v>
      </c>
      <c r="O11" s="61">
        <v>130</v>
      </c>
      <c r="P11" s="12">
        <f t="shared" si="4"/>
        <v>300</v>
      </c>
      <c r="Q11" s="47">
        <v>200</v>
      </c>
      <c r="R11" s="41">
        <v>50</v>
      </c>
      <c r="S11" s="2">
        <v>50</v>
      </c>
      <c r="T11" s="121"/>
    </row>
    <row r="12" spans="1:21" ht="15">
      <c r="A12" s="13"/>
      <c r="B12" s="14" t="s">
        <v>123</v>
      </c>
      <c r="C12" s="12">
        <f t="shared" si="0"/>
        <v>8690</v>
      </c>
      <c r="D12" s="12">
        <f t="shared" si="1"/>
        <v>3900</v>
      </c>
      <c r="E12" s="16">
        <v>1300</v>
      </c>
      <c r="F12" s="16">
        <v>1300</v>
      </c>
      <c r="G12" s="16">
        <v>1300</v>
      </c>
      <c r="H12" s="12">
        <f t="shared" si="2"/>
        <v>2790</v>
      </c>
      <c r="I12" s="16">
        <v>1340</v>
      </c>
      <c r="J12" s="16">
        <v>800</v>
      </c>
      <c r="K12" s="16">
        <v>650</v>
      </c>
      <c r="L12" s="12">
        <f t="shared" si="3"/>
        <v>2000</v>
      </c>
      <c r="M12" s="16">
        <v>800</v>
      </c>
      <c r="N12" s="16">
        <v>620</v>
      </c>
      <c r="O12" s="61">
        <v>580</v>
      </c>
      <c r="P12" s="12">
        <f t="shared" si="4"/>
        <v>0</v>
      </c>
      <c r="Q12" s="47"/>
      <c r="R12" s="41"/>
      <c r="S12" s="2"/>
      <c r="U12" s="121"/>
    </row>
    <row r="13" spans="1:19" ht="15">
      <c r="A13" s="13"/>
      <c r="B13" s="14" t="s">
        <v>124</v>
      </c>
      <c r="C13" s="12">
        <f t="shared" si="0"/>
        <v>1100</v>
      </c>
      <c r="D13" s="12">
        <f t="shared" si="1"/>
        <v>480</v>
      </c>
      <c r="E13" s="16">
        <v>160</v>
      </c>
      <c r="F13" s="16">
        <v>160</v>
      </c>
      <c r="G13" s="16">
        <v>160</v>
      </c>
      <c r="H13" s="12">
        <f t="shared" si="2"/>
        <v>340</v>
      </c>
      <c r="I13" s="16">
        <v>160</v>
      </c>
      <c r="J13" s="16">
        <v>100</v>
      </c>
      <c r="K13" s="16">
        <v>80</v>
      </c>
      <c r="L13" s="12">
        <f t="shared" si="3"/>
        <v>210</v>
      </c>
      <c r="M13" s="16">
        <v>70</v>
      </c>
      <c r="N13" s="16">
        <v>70</v>
      </c>
      <c r="O13" s="61">
        <v>70</v>
      </c>
      <c r="P13" s="12">
        <f t="shared" si="4"/>
        <v>70</v>
      </c>
      <c r="Q13" s="47">
        <v>45</v>
      </c>
      <c r="R13" s="41"/>
      <c r="S13" s="2">
        <v>25</v>
      </c>
    </row>
    <row r="14" spans="1:20" ht="15">
      <c r="A14" s="16"/>
      <c r="B14" s="14" t="s">
        <v>125</v>
      </c>
      <c r="C14" s="12">
        <f t="shared" si="0"/>
        <v>390</v>
      </c>
      <c r="D14" s="12">
        <f t="shared" si="1"/>
        <v>60</v>
      </c>
      <c r="E14" s="13">
        <v>20</v>
      </c>
      <c r="F14" s="13">
        <v>20</v>
      </c>
      <c r="G14" s="13">
        <v>20</v>
      </c>
      <c r="H14" s="12">
        <f t="shared" si="2"/>
        <v>50</v>
      </c>
      <c r="I14" s="13">
        <v>20</v>
      </c>
      <c r="J14" s="13">
        <v>30</v>
      </c>
      <c r="K14" s="13"/>
      <c r="L14" s="12">
        <f t="shared" si="3"/>
        <v>42</v>
      </c>
      <c r="M14" s="13"/>
      <c r="N14" s="13">
        <v>32</v>
      </c>
      <c r="O14" s="61">
        <v>10</v>
      </c>
      <c r="P14" s="12">
        <f t="shared" si="4"/>
        <v>238</v>
      </c>
      <c r="Q14" s="47">
        <v>223</v>
      </c>
      <c r="R14" s="41"/>
      <c r="S14" s="2">
        <v>15</v>
      </c>
      <c r="T14" s="121"/>
    </row>
    <row r="15" spans="1:21" ht="15">
      <c r="A15" s="13"/>
      <c r="B15" s="14" t="s">
        <v>12</v>
      </c>
      <c r="C15" s="12">
        <f t="shared" si="0"/>
        <v>3090</v>
      </c>
      <c r="D15" s="12">
        <f t="shared" si="1"/>
        <v>1840</v>
      </c>
      <c r="E15" s="25">
        <v>640</v>
      </c>
      <c r="F15" s="25">
        <v>600</v>
      </c>
      <c r="G15" s="25">
        <v>600</v>
      </c>
      <c r="H15" s="12">
        <f t="shared" si="2"/>
        <v>1250</v>
      </c>
      <c r="I15" s="25">
        <v>600</v>
      </c>
      <c r="J15" s="25">
        <v>350</v>
      </c>
      <c r="K15" s="25">
        <v>300</v>
      </c>
      <c r="L15" s="12">
        <f t="shared" si="3"/>
        <v>1000</v>
      </c>
      <c r="M15" s="25">
        <v>480</v>
      </c>
      <c r="N15" s="25">
        <v>240</v>
      </c>
      <c r="O15" s="61">
        <v>280</v>
      </c>
      <c r="P15" s="12">
        <f t="shared" si="4"/>
        <v>-1000</v>
      </c>
      <c r="Q15" s="47">
        <v>-1000</v>
      </c>
      <c r="R15" s="41"/>
      <c r="S15" s="2"/>
      <c r="U15" s="121"/>
    </row>
    <row r="16" spans="1:19" ht="15">
      <c r="A16" s="13"/>
      <c r="B16" s="14" t="s">
        <v>13</v>
      </c>
      <c r="C16" s="26">
        <f t="shared" si="0"/>
        <v>0</v>
      </c>
      <c r="D16" s="12">
        <f t="shared" si="1"/>
        <v>0</v>
      </c>
      <c r="E16" s="25"/>
      <c r="F16" s="25"/>
      <c r="G16" s="25"/>
      <c r="H16" s="12">
        <f t="shared" si="2"/>
        <v>0</v>
      </c>
      <c r="I16" s="25"/>
      <c r="J16" s="25"/>
      <c r="K16" s="25"/>
      <c r="L16" s="12">
        <f t="shared" si="3"/>
        <v>0</v>
      </c>
      <c r="M16" s="25"/>
      <c r="N16" s="25"/>
      <c r="O16" s="62"/>
      <c r="P16" s="12">
        <f t="shared" si="4"/>
        <v>0</v>
      </c>
      <c r="Q16" s="51"/>
      <c r="R16" s="52"/>
      <c r="S16" s="4"/>
    </row>
    <row r="17" spans="1:19" ht="15.75" thickBot="1">
      <c r="A17" s="25"/>
      <c r="B17" s="109" t="s">
        <v>137</v>
      </c>
      <c r="C17" s="26">
        <f t="shared" si="0"/>
        <v>0</v>
      </c>
      <c r="D17" s="12">
        <f t="shared" si="1"/>
        <v>0</v>
      </c>
      <c r="E17" s="110"/>
      <c r="F17" s="110"/>
      <c r="G17" s="110"/>
      <c r="H17" s="12"/>
      <c r="I17" s="110"/>
      <c r="J17" s="110"/>
      <c r="K17" s="110"/>
      <c r="L17" s="26">
        <f t="shared" si="3"/>
        <v>0</v>
      </c>
      <c r="M17" s="110"/>
      <c r="N17" s="110"/>
      <c r="O17" s="111"/>
      <c r="P17" s="26">
        <f t="shared" si="4"/>
        <v>0</v>
      </c>
      <c r="Q17" s="112"/>
      <c r="R17" s="112"/>
      <c r="S17" s="113"/>
    </row>
    <row r="18" spans="1:19" ht="15.75" thickBot="1">
      <c r="A18" s="8">
        <v>2</v>
      </c>
      <c r="B18" s="8" t="s">
        <v>116</v>
      </c>
      <c r="C18" s="106">
        <f>SUM(C19:C20)</f>
        <v>11600</v>
      </c>
      <c r="D18" s="106">
        <f>SUM(D19:D20)</f>
        <v>2050</v>
      </c>
      <c r="E18" s="107">
        <f>E19+E20</f>
        <v>700</v>
      </c>
      <c r="F18" s="107">
        <f>F19+F20</f>
        <v>700</v>
      </c>
      <c r="G18" s="107">
        <f>G19+G20</f>
        <v>650</v>
      </c>
      <c r="H18" s="106">
        <f>SUM(H19:H20)</f>
        <v>1900</v>
      </c>
      <c r="I18" s="107">
        <f>I19+I20</f>
        <v>650</v>
      </c>
      <c r="J18" s="107">
        <f>J19+J20</f>
        <v>650</v>
      </c>
      <c r="K18" s="107">
        <f>K19+K20</f>
        <v>600</v>
      </c>
      <c r="L18" s="106">
        <f>SUM(L19:L20)</f>
        <v>2150</v>
      </c>
      <c r="M18" s="107">
        <f>M19+M20</f>
        <v>1000</v>
      </c>
      <c r="N18" s="107">
        <f>N19+N20</f>
        <v>600</v>
      </c>
      <c r="O18" s="107">
        <f>O19+O20</f>
        <v>550</v>
      </c>
      <c r="P18" s="106">
        <f>SUM(P19:P20)</f>
        <v>5500</v>
      </c>
      <c r="Q18" s="107">
        <f>Q19+Q20</f>
        <v>4700</v>
      </c>
      <c r="R18" s="107">
        <f>R19+R20</f>
        <v>500</v>
      </c>
      <c r="S18" s="107">
        <f>S19+S20</f>
        <v>300</v>
      </c>
    </row>
    <row r="19" spans="1:20" ht="15">
      <c r="A19" s="10"/>
      <c r="B19" s="11" t="s">
        <v>14</v>
      </c>
      <c r="C19" s="12">
        <f t="shared" si="0"/>
        <v>8900</v>
      </c>
      <c r="D19" s="12">
        <f>E19+F19+G19</f>
        <v>1850</v>
      </c>
      <c r="E19" s="10">
        <v>600</v>
      </c>
      <c r="F19" s="10">
        <v>650</v>
      </c>
      <c r="G19" s="10">
        <v>600</v>
      </c>
      <c r="H19" s="12">
        <f>I19+J19+K19</f>
        <v>1700</v>
      </c>
      <c r="I19" s="10">
        <v>600</v>
      </c>
      <c r="J19" s="10">
        <v>600</v>
      </c>
      <c r="K19" s="10">
        <v>500</v>
      </c>
      <c r="L19" s="12">
        <f>M19+N19+O19</f>
        <v>1700</v>
      </c>
      <c r="M19" s="10">
        <v>800</v>
      </c>
      <c r="N19" s="10">
        <v>500</v>
      </c>
      <c r="O19" s="10">
        <v>400</v>
      </c>
      <c r="P19" s="12">
        <f>Q19+R19+S19</f>
        <v>3650</v>
      </c>
      <c r="Q19" s="10">
        <v>3000</v>
      </c>
      <c r="R19" s="10">
        <v>400</v>
      </c>
      <c r="S19" s="10">
        <v>250</v>
      </c>
      <c r="T19" s="123"/>
    </row>
    <row r="20" spans="1:20" ht="15.75" thickBot="1">
      <c r="A20" s="16"/>
      <c r="B20" s="11" t="s">
        <v>103</v>
      </c>
      <c r="C20" s="26">
        <f t="shared" si="0"/>
        <v>2700</v>
      </c>
      <c r="D20" s="12">
        <f>E20+F20+G20</f>
        <v>200</v>
      </c>
      <c r="E20" s="16">
        <v>100</v>
      </c>
      <c r="F20" s="16">
        <v>50</v>
      </c>
      <c r="G20" s="16">
        <v>50</v>
      </c>
      <c r="H20" s="12">
        <f>I20+J20+K20</f>
        <v>200</v>
      </c>
      <c r="I20" s="16">
        <v>50</v>
      </c>
      <c r="J20" s="16">
        <v>50</v>
      </c>
      <c r="K20" s="16">
        <v>100</v>
      </c>
      <c r="L20" s="12">
        <f>M20+N20+O20</f>
        <v>450</v>
      </c>
      <c r="M20" s="16">
        <v>200</v>
      </c>
      <c r="N20" s="16">
        <v>100</v>
      </c>
      <c r="O20" s="16">
        <v>150</v>
      </c>
      <c r="P20" s="12">
        <f>Q20+R20+S20</f>
        <v>1850</v>
      </c>
      <c r="Q20" s="16">
        <v>1700</v>
      </c>
      <c r="R20" s="16">
        <v>100</v>
      </c>
      <c r="S20" s="16">
        <v>50</v>
      </c>
      <c r="T20" s="123"/>
    </row>
    <row r="21" spans="1:19" ht="15.75" thickBot="1">
      <c r="A21" s="8">
        <v>3</v>
      </c>
      <c r="B21" s="17" t="s">
        <v>117</v>
      </c>
      <c r="C21" s="106">
        <f aca="true" t="shared" si="5" ref="C21:S21">C22+C27+C42+C51+C60+C83</f>
        <v>12400</v>
      </c>
      <c r="D21" s="106">
        <f t="shared" si="5"/>
        <v>3000</v>
      </c>
      <c r="E21" s="106">
        <f t="shared" si="5"/>
        <v>600</v>
      </c>
      <c r="F21" s="106">
        <f t="shared" si="5"/>
        <v>1200</v>
      </c>
      <c r="G21" s="106">
        <f t="shared" si="5"/>
        <v>1200</v>
      </c>
      <c r="H21" s="106">
        <f t="shared" si="5"/>
        <v>4400</v>
      </c>
      <c r="I21" s="106">
        <f t="shared" si="5"/>
        <v>1001</v>
      </c>
      <c r="J21" s="106">
        <f t="shared" si="5"/>
        <v>1000</v>
      </c>
      <c r="K21" s="106">
        <f t="shared" si="5"/>
        <v>2399</v>
      </c>
      <c r="L21" s="106">
        <f t="shared" si="5"/>
        <v>1800</v>
      </c>
      <c r="M21" s="106">
        <f t="shared" si="5"/>
        <v>800</v>
      </c>
      <c r="N21" s="106">
        <f t="shared" si="5"/>
        <v>500</v>
      </c>
      <c r="O21" s="106">
        <f t="shared" si="5"/>
        <v>500</v>
      </c>
      <c r="P21" s="106">
        <f t="shared" si="5"/>
        <v>3200</v>
      </c>
      <c r="Q21" s="106">
        <f t="shared" si="5"/>
        <v>2900</v>
      </c>
      <c r="R21" s="106">
        <f t="shared" si="5"/>
        <v>200</v>
      </c>
      <c r="S21" s="106">
        <f t="shared" si="5"/>
        <v>100</v>
      </c>
    </row>
    <row r="22" spans="1:19" ht="15">
      <c r="A22" s="18">
        <v>3.1</v>
      </c>
      <c r="B22" s="19" t="s">
        <v>15</v>
      </c>
      <c r="C22" s="95">
        <f>D22+H22+L22+P22</f>
        <v>600</v>
      </c>
      <c r="D22" s="95">
        <f>E22+F22+G22</f>
        <v>60</v>
      </c>
      <c r="E22" s="97">
        <f>E23+E24+E25+E26</f>
        <v>20</v>
      </c>
      <c r="F22" s="97">
        <f>F23+F24+F25+F26</f>
        <v>20</v>
      </c>
      <c r="G22" s="97">
        <f>G23+G24+G25+G26</f>
        <v>20</v>
      </c>
      <c r="H22" s="95">
        <f>I22+J22+K22</f>
        <v>240</v>
      </c>
      <c r="I22" s="97">
        <f>I23+I24+I25+I26</f>
        <v>20</v>
      </c>
      <c r="J22" s="97">
        <f>J23+J24+J25+J26</f>
        <v>20</v>
      </c>
      <c r="K22" s="97">
        <f>K23+K24+K25+K26</f>
        <v>200</v>
      </c>
      <c r="L22" s="95">
        <f>M22+N22+O22</f>
        <v>70</v>
      </c>
      <c r="M22" s="97">
        <f>M23+M24+M25+M26</f>
        <v>20</v>
      </c>
      <c r="N22" s="97">
        <f>N23+N24+N25+N26</f>
        <v>40</v>
      </c>
      <c r="O22" s="97">
        <f>O23+O24+O25+O26</f>
        <v>10</v>
      </c>
      <c r="P22" s="95">
        <f>Q22+R22+S22</f>
        <v>230</v>
      </c>
      <c r="Q22" s="97">
        <f>Q23+Q24+Q25+Q26</f>
        <v>210</v>
      </c>
      <c r="R22" s="97">
        <f>R23+R24+R25+R26</f>
        <v>10</v>
      </c>
      <c r="S22" s="97">
        <f>S23+S24+S25+S26</f>
        <v>10</v>
      </c>
    </row>
    <row r="23" spans="1:19" ht="15">
      <c r="A23" s="10"/>
      <c r="B23" s="11" t="s">
        <v>16</v>
      </c>
      <c r="C23" s="12">
        <f>D23+H23+L23+P23</f>
        <v>600</v>
      </c>
      <c r="D23" s="12">
        <f>E23+F23+G23</f>
        <v>60</v>
      </c>
      <c r="E23" s="47">
        <v>20</v>
      </c>
      <c r="F23" s="41">
        <v>20</v>
      </c>
      <c r="G23" s="61">
        <v>20</v>
      </c>
      <c r="H23" s="12">
        <f aca="true" t="shared" si="6" ref="H23:H57">I23+J23+K23</f>
        <v>240</v>
      </c>
      <c r="I23" s="47">
        <v>20</v>
      </c>
      <c r="J23" s="41">
        <v>20</v>
      </c>
      <c r="K23" s="61">
        <v>200</v>
      </c>
      <c r="L23" s="12">
        <f aca="true" t="shared" si="7" ref="L23:L57">M23+N23+O23</f>
        <v>70</v>
      </c>
      <c r="M23" s="47">
        <v>20</v>
      </c>
      <c r="N23" s="41">
        <v>40</v>
      </c>
      <c r="O23" s="61">
        <v>10</v>
      </c>
      <c r="P23" s="12">
        <f aca="true" t="shared" si="8" ref="P23:P57">Q23+R23+S23</f>
        <v>230</v>
      </c>
      <c r="Q23" s="47">
        <v>210</v>
      </c>
      <c r="R23" s="41">
        <v>10</v>
      </c>
      <c r="S23" s="42">
        <v>10</v>
      </c>
    </row>
    <row r="24" spans="1:19" ht="15">
      <c r="A24" s="10"/>
      <c r="B24" s="11" t="s">
        <v>17</v>
      </c>
      <c r="C24" s="12">
        <f aca="true" t="shared" si="9" ref="C24:C57">D24+H24+L24+P24</f>
        <v>0</v>
      </c>
      <c r="D24" s="12">
        <f aca="true" t="shared" si="10" ref="D24:D57">E24+F24+G24</f>
        <v>0</v>
      </c>
      <c r="E24" s="47"/>
      <c r="F24" s="41"/>
      <c r="G24" s="61"/>
      <c r="H24" s="12">
        <f t="shared" si="6"/>
        <v>0</v>
      </c>
      <c r="I24" s="47"/>
      <c r="J24" s="41"/>
      <c r="K24" s="61"/>
      <c r="L24" s="12">
        <f t="shared" si="7"/>
        <v>0</v>
      </c>
      <c r="M24" s="47"/>
      <c r="N24" s="41"/>
      <c r="O24" s="61"/>
      <c r="P24" s="12">
        <f t="shared" si="8"/>
        <v>0</v>
      </c>
      <c r="Q24" s="47"/>
      <c r="R24" s="41"/>
      <c r="S24" s="42"/>
    </row>
    <row r="25" spans="1:19" ht="15">
      <c r="A25" s="10"/>
      <c r="B25" s="20" t="s">
        <v>18</v>
      </c>
      <c r="C25" s="12">
        <f t="shared" si="9"/>
        <v>0</v>
      </c>
      <c r="D25" s="12">
        <f t="shared" si="10"/>
        <v>0</v>
      </c>
      <c r="E25" s="47"/>
      <c r="F25" s="41"/>
      <c r="G25" s="61"/>
      <c r="H25" s="12">
        <f t="shared" si="6"/>
        <v>0</v>
      </c>
      <c r="I25" s="47"/>
      <c r="J25" s="41"/>
      <c r="K25" s="61"/>
      <c r="L25" s="12">
        <f t="shared" si="7"/>
        <v>0</v>
      </c>
      <c r="M25" s="47"/>
      <c r="N25" s="41"/>
      <c r="O25" s="61"/>
      <c r="P25" s="12">
        <f t="shared" si="8"/>
        <v>0</v>
      </c>
      <c r="Q25" s="47"/>
      <c r="R25" s="41"/>
      <c r="S25" s="2"/>
    </row>
    <row r="26" spans="1:19" ht="15">
      <c r="A26" s="10"/>
      <c r="B26" s="11" t="s">
        <v>19</v>
      </c>
      <c r="C26" s="12">
        <f t="shared" si="9"/>
        <v>0</v>
      </c>
      <c r="D26" s="12">
        <f t="shared" si="10"/>
        <v>0</v>
      </c>
      <c r="E26" s="47"/>
      <c r="F26" s="41"/>
      <c r="G26" s="61"/>
      <c r="H26" s="12">
        <f t="shared" si="6"/>
        <v>0</v>
      </c>
      <c r="I26" s="47"/>
      <c r="J26" s="41"/>
      <c r="K26" s="61"/>
      <c r="L26" s="12">
        <f t="shared" si="7"/>
        <v>0</v>
      </c>
      <c r="M26" s="47"/>
      <c r="N26" s="41"/>
      <c r="O26" s="61"/>
      <c r="P26" s="12">
        <f t="shared" si="8"/>
        <v>0</v>
      </c>
      <c r="Q26" s="47"/>
      <c r="R26" s="41"/>
      <c r="S26" s="2"/>
    </row>
    <row r="27" spans="1:19" ht="15">
      <c r="A27" s="21">
        <v>3.2</v>
      </c>
      <c r="B27" s="22" t="s">
        <v>20</v>
      </c>
      <c r="C27" s="95">
        <f>D27+H27+L27+P27</f>
        <v>2955</v>
      </c>
      <c r="D27" s="95">
        <f t="shared" si="10"/>
        <v>680</v>
      </c>
      <c r="E27" s="96">
        <f>E28+E29+E30+E31+E32+E33+E34+E35+E36+E37+E38+E39+E40+E41</f>
        <v>0</v>
      </c>
      <c r="F27" s="96">
        <f>F28+F29+F30+F31+F32+F33+F34+F35+F36+F37+F38+F39+F40+F41</f>
        <v>350</v>
      </c>
      <c r="G27" s="96">
        <f>G28+G29+G30+G31+G32+G33+G34+G35+G36+G37+G38+G39+G40+G41</f>
        <v>330</v>
      </c>
      <c r="H27" s="95">
        <f t="shared" si="6"/>
        <v>820</v>
      </c>
      <c r="I27" s="96">
        <f>I28+I29+I30+I31+I32+I33+I34+I35+I36+I37+I38+I39+I40+I41</f>
        <v>260</v>
      </c>
      <c r="J27" s="96">
        <f>J28+J29+J30+J31+J32+J33+J34+J35+J36+J37+J38+J39+J40+J41</f>
        <v>130</v>
      </c>
      <c r="K27" s="96">
        <f>K28+K29+K30+K31+K32+K33+K34+K35+K36+K37+K38+K39+K40+K41</f>
        <v>430</v>
      </c>
      <c r="L27" s="95">
        <f t="shared" si="7"/>
        <v>388</v>
      </c>
      <c r="M27" s="96">
        <f>M28+M29+M30+M31+M32+M33+M34+M35+M36+M37+M38+M39+M40+M41</f>
        <v>80</v>
      </c>
      <c r="N27" s="96">
        <f>N28+N29+N30+N31+N32+N33+N34+N35+N36+N37+N38+N39+N40+N41</f>
        <v>200</v>
      </c>
      <c r="O27" s="96">
        <f>O28+O29+O30+O31+O32+O33+O34+O35+O36+O37+O38+O39+O40+O41</f>
        <v>108</v>
      </c>
      <c r="P27" s="95">
        <f t="shared" si="8"/>
        <v>1067</v>
      </c>
      <c r="Q27" s="96">
        <f>Q28+Q29+Q30+Q31+Q32+Q33+Q34+Q35+Q36+Q37+Q38+Q39+Q40+Q41</f>
        <v>987</v>
      </c>
      <c r="R27" s="96">
        <f>R28+R29+R30+R31+R32+R33+R34+R35+R36+R37+R38+R39+R40+R41</f>
        <v>80</v>
      </c>
      <c r="S27" s="96">
        <f>S28+S29+S30+S31+S32+S33+S34+S35+S36+S37+S38+S39+S40+S41</f>
        <v>0</v>
      </c>
    </row>
    <row r="28" spans="1:19" ht="15">
      <c r="A28" s="13"/>
      <c r="B28" s="14" t="s">
        <v>21</v>
      </c>
      <c r="C28" s="12">
        <f t="shared" si="9"/>
        <v>176</v>
      </c>
      <c r="D28" s="12">
        <f t="shared" si="10"/>
        <v>100</v>
      </c>
      <c r="E28" s="47"/>
      <c r="F28" s="41"/>
      <c r="G28" s="61">
        <v>100</v>
      </c>
      <c r="H28" s="12">
        <f t="shared" si="6"/>
        <v>80</v>
      </c>
      <c r="I28" s="47">
        <v>50</v>
      </c>
      <c r="J28" s="41"/>
      <c r="K28" s="61">
        <v>30</v>
      </c>
      <c r="L28" s="12">
        <f t="shared" si="7"/>
        <v>-4</v>
      </c>
      <c r="M28" s="47">
        <v>20</v>
      </c>
      <c r="N28" s="41"/>
      <c r="O28" s="61">
        <v>-24</v>
      </c>
      <c r="P28" s="12">
        <f t="shared" si="8"/>
        <v>0</v>
      </c>
      <c r="Q28" s="47"/>
      <c r="R28" s="41"/>
      <c r="S28" s="42"/>
    </row>
    <row r="29" spans="1:19" ht="15">
      <c r="A29" s="13"/>
      <c r="B29" s="14" t="s">
        <v>22</v>
      </c>
      <c r="C29" s="12">
        <f t="shared" si="9"/>
        <v>282</v>
      </c>
      <c r="D29" s="12">
        <f t="shared" si="10"/>
        <v>0</v>
      </c>
      <c r="E29" s="47"/>
      <c r="F29" s="41"/>
      <c r="G29" s="61"/>
      <c r="H29" s="12">
        <f t="shared" si="6"/>
        <v>300</v>
      </c>
      <c r="I29" s="47"/>
      <c r="J29" s="41"/>
      <c r="K29" s="61">
        <v>300</v>
      </c>
      <c r="L29" s="12">
        <f t="shared" si="7"/>
        <v>-18</v>
      </c>
      <c r="M29" s="47"/>
      <c r="N29" s="41"/>
      <c r="O29" s="61">
        <v>-18</v>
      </c>
      <c r="P29" s="12">
        <f t="shared" si="8"/>
        <v>0</v>
      </c>
      <c r="Q29" s="47"/>
      <c r="R29" s="41"/>
      <c r="S29" s="2"/>
    </row>
    <row r="30" spans="1:19" ht="15">
      <c r="A30" s="13"/>
      <c r="B30" s="14" t="s">
        <v>23</v>
      </c>
      <c r="C30" s="12">
        <f t="shared" si="9"/>
        <v>120</v>
      </c>
      <c r="D30" s="12">
        <f t="shared" si="10"/>
        <v>0</v>
      </c>
      <c r="E30" s="47"/>
      <c r="F30" s="41"/>
      <c r="G30" s="61"/>
      <c r="H30" s="12">
        <f t="shared" si="6"/>
        <v>120</v>
      </c>
      <c r="I30" s="47">
        <v>60</v>
      </c>
      <c r="J30" s="41">
        <v>60</v>
      </c>
      <c r="K30" s="61"/>
      <c r="L30" s="12">
        <f t="shared" si="7"/>
        <v>0</v>
      </c>
      <c r="M30" s="47"/>
      <c r="N30" s="41"/>
      <c r="O30" s="61"/>
      <c r="P30" s="12">
        <f t="shared" si="8"/>
        <v>0</v>
      </c>
      <c r="Q30" s="47"/>
      <c r="R30" s="41"/>
      <c r="S30" s="42"/>
    </row>
    <row r="31" spans="1:19" ht="15">
      <c r="A31" s="13"/>
      <c r="B31" s="14" t="s">
        <v>24</v>
      </c>
      <c r="C31" s="12">
        <f t="shared" si="9"/>
        <v>587</v>
      </c>
      <c r="D31" s="12">
        <f t="shared" si="10"/>
        <v>230</v>
      </c>
      <c r="E31" s="47"/>
      <c r="F31" s="41">
        <v>100</v>
      </c>
      <c r="G31" s="61">
        <v>130</v>
      </c>
      <c r="H31" s="12">
        <f t="shared" si="6"/>
        <v>170</v>
      </c>
      <c r="I31" s="47">
        <v>100</v>
      </c>
      <c r="J31" s="41">
        <v>70</v>
      </c>
      <c r="K31" s="61"/>
      <c r="L31" s="12">
        <f t="shared" si="7"/>
        <v>0</v>
      </c>
      <c r="M31" s="47"/>
      <c r="N31" s="41"/>
      <c r="O31" s="61"/>
      <c r="P31" s="12">
        <f t="shared" si="8"/>
        <v>187</v>
      </c>
      <c r="Q31" s="47">
        <v>187</v>
      </c>
      <c r="R31" s="41"/>
      <c r="S31" s="42"/>
    </row>
    <row r="32" spans="1:19" ht="15">
      <c r="A32" s="13"/>
      <c r="B32" s="14" t="s">
        <v>25</v>
      </c>
      <c r="C32" s="12">
        <f t="shared" si="9"/>
        <v>120</v>
      </c>
      <c r="D32" s="12">
        <f t="shared" si="10"/>
        <v>0</v>
      </c>
      <c r="E32" s="47"/>
      <c r="F32" s="41"/>
      <c r="G32" s="61"/>
      <c r="H32" s="12">
        <f t="shared" si="6"/>
        <v>90</v>
      </c>
      <c r="I32" s="47">
        <v>50</v>
      </c>
      <c r="J32" s="41"/>
      <c r="K32" s="61">
        <v>40</v>
      </c>
      <c r="L32" s="12">
        <f t="shared" si="7"/>
        <v>0</v>
      </c>
      <c r="M32" s="47"/>
      <c r="N32" s="41"/>
      <c r="O32" s="61"/>
      <c r="P32" s="12">
        <f t="shared" si="8"/>
        <v>30</v>
      </c>
      <c r="Q32" s="47"/>
      <c r="R32" s="41">
        <v>30</v>
      </c>
      <c r="S32" s="42"/>
    </row>
    <row r="33" spans="1:19" ht="15">
      <c r="A33" s="13"/>
      <c r="B33" s="14" t="s">
        <v>26</v>
      </c>
      <c r="C33" s="12">
        <f t="shared" si="9"/>
        <v>120</v>
      </c>
      <c r="D33" s="12">
        <f t="shared" si="10"/>
        <v>0</v>
      </c>
      <c r="E33" s="47"/>
      <c r="F33" s="41"/>
      <c r="G33" s="61"/>
      <c r="H33" s="12">
        <f t="shared" si="6"/>
        <v>60</v>
      </c>
      <c r="I33" s="47"/>
      <c r="J33" s="41"/>
      <c r="K33" s="61">
        <v>60</v>
      </c>
      <c r="L33" s="12">
        <f t="shared" si="7"/>
        <v>60</v>
      </c>
      <c r="M33" s="47">
        <v>60</v>
      </c>
      <c r="N33" s="41"/>
      <c r="O33" s="61"/>
      <c r="P33" s="12">
        <f t="shared" si="8"/>
        <v>0</v>
      </c>
      <c r="Q33" s="47"/>
      <c r="R33" s="41"/>
      <c r="S33" s="2"/>
    </row>
    <row r="34" spans="1:19" ht="15">
      <c r="A34" s="13"/>
      <c r="B34" s="14" t="s">
        <v>27</v>
      </c>
      <c r="C34" s="12">
        <f t="shared" si="9"/>
        <v>0</v>
      </c>
      <c r="D34" s="12">
        <f t="shared" si="10"/>
        <v>0</v>
      </c>
      <c r="E34" s="47"/>
      <c r="F34" s="41"/>
      <c r="G34" s="61"/>
      <c r="H34" s="12">
        <f t="shared" si="6"/>
        <v>0</v>
      </c>
      <c r="I34" s="47"/>
      <c r="J34" s="41"/>
      <c r="K34" s="61"/>
      <c r="L34" s="12">
        <f t="shared" si="7"/>
        <v>0</v>
      </c>
      <c r="M34" s="47"/>
      <c r="N34" s="41"/>
      <c r="O34" s="61"/>
      <c r="P34" s="12">
        <f t="shared" si="8"/>
        <v>0</v>
      </c>
      <c r="Q34" s="47"/>
      <c r="R34" s="41"/>
      <c r="S34" s="2"/>
    </row>
    <row r="35" spans="1:19" ht="15">
      <c r="A35" s="13"/>
      <c r="B35" s="14" t="s">
        <v>28</v>
      </c>
      <c r="C35" s="12">
        <f t="shared" si="9"/>
        <v>0</v>
      </c>
      <c r="D35" s="12">
        <f t="shared" si="10"/>
        <v>0</v>
      </c>
      <c r="E35" s="47"/>
      <c r="F35" s="41"/>
      <c r="G35" s="61"/>
      <c r="H35" s="12">
        <f t="shared" si="6"/>
        <v>0</v>
      </c>
      <c r="I35" s="47"/>
      <c r="J35" s="41"/>
      <c r="K35" s="61"/>
      <c r="L35" s="12">
        <f t="shared" si="7"/>
        <v>0</v>
      </c>
      <c r="M35" s="47"/>
      <c r="N35" s="41"/>
      <c r="O35" s="61"/>
      <c r="P35" s="12">
        <f t="shared" si="8"/>
        <v>0</v>
      </c>
      <c r="Q35" s="47"/>
      <c r="R35" s="41"/>
      <c r="S35" s="2"/>
    </row>
    <row r="36" spans="1:19" ht="15">
      <c r="A36" s="13"/>
      <c r="B36" s="14" t="s">
        <v>141</v>
      </c>
      <c r="C36" s="12">
        <f t="shared" si="9"/>
        <v>0</v>
      </c>
      <c r="D36" s="12">
        <f t="shared" si="10"/>
        <v>0</v>
      </c>
      <c r="E36" s="47"/>
      <c r="F36" s="41"/>
      <c r="G36" s="61"/>
      <c r="H36" s="12">
        <f t="shared" si="6"/>
        <v>0</v>
      </c>
      <c r="I36" s="47"/>
      <c r="J36" s="41"/>
      <c r="K36" s="61"/>
      <c r="L36" s="12">
        <f t="shared" si="7"/>
        <v>0</v>
      </c>
      <c r="M36" s="47"/>
      <c r="N36" s="41"/>
      <c r="O36" s="61"/>
      <c r="P36" s="12">
        <f t="shared" si="8"/>
        <v>0</v>
      </c>
      <c r="Q36" s="47"/>
      <c r="R36" s="41"/>
      <c r="S36" s="2"/>
    </row>
    <row r="37" spans="1:19" ht="15">
      <c r="A37" s="13"/>
      <c r="B37" s="14" t="s">
        <v>138</v>
      </c>
      <c r="C37" s="12">
        <f t="shared" si="9"/>
        <v>0</v>
      </c>
      <c r="D37" s="12">
        <f t="shared" si="10"/>
        <v>0</v>
      </c>
      <c r="E37" s="47"/>
      <c r="F37" s="41"/>
      <c r="G37" s="61"/>
      <c r="H37" s="12">
        <f t="shared" si="6"/>
        <v>0</v>
      </c>
      <c r="I37" s="47"/>
      <c r="J37" s="41"/>
      <c r="K37" s="61"/>
      <c r="L37" s="12">
        <f t="shared" si="7"/>
        <v>0</v>
      </c>
      <c r="M37" s="47"/>
      <c r="N37" s="41"/>
      <c r="O37" s="61"/>
      <c r="P37" s="12">
        <f t="shared" si="8"/>
        <v>0</v>
      </c>
      <c r="Q37" s="47"/>
      <c r="R37" s="41"/>
      <c r="S37" s="2"/>
    </row>
    <row r="38" spans="1:19" ht="15">
      <c r="A38" s="13"/>
      <c r="B38" s="14" t="s">
        <v>29</v>
      </c>
      <c r="C38" s="12">
        <f t="shared" si="9"/>
        <v>0</v>
      </c>
      <c r="D38" s="12">
        <f t="shared" si="10"/>
        <v>0</v>
      </c>
      <c r="E38" s="47"/>
      <c r="F38" s="41"/>
      <c r="G38" s="61"/>
      <c r="H38" s="12">
        <f t="shared" si="6"/>
        <v>0</v>
      </c>
      <c r="I38" s="47"/>
      <c r="J38" s="41"/>
      <c r="K38" s="61"/>
      <c r="L38" s="12">
        <f t="shared" si="7"/>
        <v>0</v>
      </c>
      <c r="M38" s="47"/>
      <c r="N38" s="41"/>
      <c r="O38" s="61"/>
      <c r="P38" s="12">
        <f t="shared" si="8"/>
        <v>0</v>
      </c>
      <c r="Q38" s="47"/>
      <c r="R38" s="41"/>
      <c r="S38" s="42"/>
    </row>
    <row r="39" spans="1:19" ht="15">
      <c r="A39" s="13"/>
      <c r="B39" s="14" t="s">
        <v>139</v>
      </c>
      <c r="C39" s="12">
        <f t="shared" si="9"/>
        <v>0</v>
      </c>
      <c r="D39" s="12">
        <f t="shared" si="10"/>
        <v>0</v>
      </c>
      <c r="E39" s="47"/>
      <c r="F39" s="41"/>
      <c r="G39" s="61"/>
      <c r="H39" s="12">
        <f t="shared" si="6"/>
        <v>0</v>
      </c>
      <c r="I39" s="47"/>
      <c r="J39" s="41"/>
      <c r="K39" s="61"/>
      <c r="L39" s="12">
        <f t="shared" si="7"/>
        <v>0</v>
      </c>
      <c r="M39" s="47"/>
      <c r="N39" s="41"/>
      <c r="O39" s="61"/>
      <c r="P39" s="12">
        <f t="shared" si="8"/>
        <v>0</v>
      </c>
      <c r="Q39" s="47"/>
      <c r="R39" s="41"/>
      <c r="S39" s="2"/>
    </row>
    <row r="40" spans="1:19" ht="15">
      <c r="A40" s="13"/>
      <c r="B40" s="14" t="s">
        <v>30</v>
      </c>
      <c r="C40" s="12">
        <f t="shared" si="9"/>
        <v>0</v>
      </c>
      <c r="D40" s="12">
        <f t="shared" si="10"/>
        <v>0</v>
      </c>
      <c r="E40" s="47"/>
      <c r="F40" s="41"/>
      <c r="G40" s="61"/>
      <c r="H40" s="12">
        <f t="shared" si="6"/>
        <v>0</v>
      </c>
      <c r="I40" s="47"/>
      <c r="J40" s="41"/>
      <c r="K40" s="61"/>
      <c r="L40" s="12">
        <f t="shared" si="7"/>
        <v>0</v>
      </c>
      <c r="M40" s="47"/>
      <c r="N40" s="41"/>
      <c r="O40" s="61"/>
      <c r="P40" s="12">
        <f t="shared" si="8"/>
        <v>0</v>
      </c>
      <c r="Q40" s="47"/>
      <c r="R40" s="41"/>
      <c r="S40" s="2"/>
    </row>
    <row r="41" spans="1:19" ht="15">
      <c r="A41" s="13"/>
      <c r="B41" s="14" t="s">
        <v>31</v>
      </c>
      <c r="C41" s="12">
        <f t="shared" si="9"/>
        <v>1550</v>
      </c>
      <c r="D41" s="12">
        <f t="shared" si="10"/>
        <v>350</v>
      </c>
      <c r="E41" s="47"/>
      <c r="F41" s="41">
        <v>250</v>
      </c>
      <c r="G41" s="61">
        <v>100</v>
      </c>
      <c r="H41" s="12">
        <f t="shared" si="6"/>
        <v>0</v>
      </c>
      <c r="I41" s="47"/>
      <c r="J41" s="41"/>
      <c r="K41" s="61"/>
      <c r="L41" s="12">
        <f t="shared" si="7"/>
        <v>350</v>
      </c>
      <c r="M41" s="47"/>
      <c r="N41" s="41">
        <v>200</v>
      </c>
      <c r="O41" s="61">
        <v>150</v>
      </c>
      <c r="P41" s="12">
        <f t="shared" si="8"/>
        <v>850</v>
      </c>
      <c r="Q41" s="47">
        <v>800</v>
      </c>
      <c r="R41" s="41">
        <v>50</v>
      </c>
      <c r="S41" s="2"/>
    </row>
    <row r="42" spans="1:19" ht="15">
      <c r="A42" s="23">
        <v>3.3</v>
      </c>
      <c r="B42" s="19" t="s">
        <v>32</v>
      </c>
      <c r="C42" s="95">
        <f>D42+H42+L42+P42</f>
        <v>3554</v>
      </c>
      <c r="D42" s="95">
        <f t="shared" si="10"/>
        <v>1040</v>
      </c>
      <c r="E42" s="96">
        <f>E43+E44+E45+E46+E47+E48+E49+E50</f>
        <v>375</v>
      </c>
      <c r="F42" s="96">
        <f>F43+F44+F45+F46+F47+F48+F49+F50</f>
        <v>380</v>
      </c>
      <c r="G42" s="96">
        <f>G43+G44+G45+G46+G47+G48+G49+G50</f>
        <v>285</v>
      </c>
      <c r="H42" s="95">
        <f t="shared" si="6"/>
        <v>1344</v>
      </c>
      <c r="I42" s="96">
        <f>I43+I44+I45+I46+I47+I48+I49+I50</f>
        <v>260</v>
      </c>
      <c r="J42" s="96">
        <f>J43+J44+J45+J46+J47+J48+J49+J50</f>
        <v>370</v>
      </c>
      <c r="K42" s="96">
        <f>K43+K44+K45+K46+K47+K48+K49+K50</f>
        <v>714</v>
      </c>
      <c r="L42" s="95">
        <f t="shared" si="7"/>
        <v>810</v>
      </c>
      <c r="M42" s="96">
        <f>M43+M44+M45+M46+M47+M48+M49+M50</f>
        <v>460</v>
      </c>
      <c r="N42" s="96">
        <f>N43+N44+N45+N46+N47+N48+N49+N50</f>
        <v>180</v>
      </c>
      <c r="O42" s="96">
        <f>O43+O44+O45+O46+O47+O48+O49+O50</f>
        <v>170</v>
      </c>
      <c r="P42" s="95">
        <f t="shared" si="8"/>
        <v>360</v>
      </c>
      <c r="Q42" s="96">
        <f>Q43+Q44+Q45+Q46+Q47+Q48+Q49+Q50</f>
        <v>210</v>
      </c>
      <c r="R42" s="96">
        <f>R43+R44+R45+R46+R47+R48+R49+R50</f>
        <v>60</v>
      </c>
      <c r="S42" s="96">
        <f>S43+S44+S45+S46+S47+S48+S49+S50</f>
        <v>90</v>
      </c>
    </row>
    <row r="43" spans="1:19" ht="15">
      <c r="A43" s="13"/>
      <c r="B43" s="14" t="s">
        <v>33</v>
      </c>
      <c r="C43" s="12">
        <f t="shared" si="9"/>
        <v>1900</v>
      </c>
      <c r="D43" s="12">
        <f t="shared" si="10"/>
        <v>540</v>
      </c>
      <c r="E43" s="47">
        <v>180</v>
      </c>
      <c r="F43" s="41">
        <v>200</v>
      </c>
      <c r="G43" s="61">
        <v>160</v>
      </c>
      <c r="H43" s="12">
        <f t="shared" si="6"/>
        <v>740</v>
      </c>
      <c r="I43" s="47">
        <v>120</v>
      </c>
      <c r="J43" s="41">
        <v>200</v>
      </c>
      <c r="K43" s="61">
        <v>420</v>
      </c>
      <c r="L43" s="12">
        <f t="shared" si="7"/>
        <v>460</v>
      </c>
      <c r="M43" s="47">
        <v>300</v>
      </c>
      <c r="N43" s="41">
        <v>130</v>
      </c>
      <c r="O43" s="61">
        <v>30</v>
      </c>
      <c r="P43" s="12">
        <f t="shared" si="8"/>
        <v>160</v>
      </c>
      <c r="Q43" s="47">
        <v>100</v>
      </c>
      <c r="R43" s="41"/>
      <c r="S43" s="42">
        <v>60</v>
      </c>
    </row>
    <row r="44" spans="1:19" ht="15">
      <c r="A44" s="13"/>
      <c r="B44" s="14" t="s">
        <v>34</v>
      </c>
      <c r="C44" s="12">
        <f t="shared" si="9"/>
        <v>300</v>
      </c>
      <c r="D44" s="12">
        <f t="shared" si="10"/>
        <v>104</v>
      </c>
      <c r="E44" s="47">
        <v>54</v>
      </c>
      <c r="F44" s="41">
        <v>30</v>
      </c>
      <c r="G44" s="61">
        <v>20</v>
      </c>
      <c r="H44" s="12">
        <f t="shared" si="6"/>
        <v>90</v>
      </c>
      <c r="I44" s="47">
        <v>20</v>
      </c>
      <c r="J44" s="41">
        <v>20</v>
      </c>
      <c r="K44" s="61">
        <v>50</v>
      </c>
      <c r="L44" s="12">
        <f t="shared" si="7"/>
        <v>70</v>
      </c>
      <c r="M44" s="47">
        <v>20</v>
      </c>
      <c r="N44" s="41">
        <v>20</v>
      </c>
      <c r="O44" s="61">
        <v>30</v>
      </c>
      <c r="P44" s="12">
        <f t="shared" si="8"/>
        <v>36</v>
      </c>
      <c r="Q44" s="47">
        <v>10</v>
      </c>
      <c r="R44" s="41">
        <v>20</v>
      </c>
      <c r="S44" s="42">
        <v>6</v>
      </c>
    </row>
    <row r="45" spans="1:19" ht="15">
      <c r="A45" s="13"/>
      <c r="B45" s="14" t="s">
        <v>35</v>
      </c>
      <c r="C45" s="12">
        <f t="shared" si="9"/>
        <v>0</v>
      </c>
      <c r="D45" s="12">
        <f t="shared" si="10"/>
        <v>0</v>
      </c>
      <c r="E45" s="47"/>
      <c r="F45" s="41"/>
      <c r="G45" s="61"/>
      <c r="H45" s="12">
        <f t="shared" si="6"/>
        <v>0</v>
      </c>
      <c r="I45" s="47"/>
      <c r="J45" s="41"/>
      <c r="K45" s="61"/>
      <c r="L45" s="12">
        <f t="shared" si="7"/>
        <v>0</v>
      </c>
      <c r="M45" s="47"/>
      <c r="N45" s="41"/>
      <c r="O45" s="61"/>
      <c r="P45" s="12">
        <f t="shared" si="8"/>
        <v>0</v>
      </c>
      <c r="Q45" s="47"/>
      <c r="R45" s="41"/>
      <c r="S45" s="2"/>
    </row>
    <row r="46" spans="1:19" ht="15">
      <c r="A46" s="13"/>
      <c r="B46" s="14" t="s">
        <v>36</v>
      </c>
      <c r="C46" s="12">
        <f t="shared" si="9"/>
        <v>54</v>
      </c>
      <c r="D46" s="12">
        <f t="shared" si="10"/>
        <v>16</v>
      </c>
      <c r="E46" s="47">
        <v>6</v>
      </c>
      <c r="F46" s="41">
        <v>5</v>
      </c>
      <c r="G46" s="61">
        <v>5</v>
      </c>
      <c r="H46" s="12">
        <f t="shared" si="6"/>
        <v>14</v>
      </c>
      <c r="I46" s="47"/>
      <c r="J46" s="41"/>
      <c r="K46" s="61">
        <v>14</v>
      </c>
      <c r="L46" s="12">
        <f t="shared" si="7"/>
        <v>20</v>
      </c>
      <c r="M46" s="47">
        <v>10</v>
      </c>
      <c r="N46" s="41"/>
      <c r="O46" s="61">
        <v>10</v>
      </c>
      <c r="P46" s="12">
        <f t="shared" si="8"/>
        <v>4</v>
      </c>
      <c r="Q46" s="47"/>
      <c r="R46" s="41"/>
      <c r="S46" s="42">
        <v>4</v>
      </c>
    </row>
    <row r="47" spans="1:19" ht="15">
      <c r="A47" s="13"/>
      <c r="B47" s="14" t="s">
        <v>37</v>
      </c>
      <c r="C47" s="12">
        <f t="shared" si="9"/>
        <v>0</v>
      </c>
      <c r="D47" s="12">
        <f t="shared" si="10"/>
        <v>0</v>
      </c>
      <c r="E47" s="47"/>
      <c r="F47" s="41"/>
      <c r="G47" s="61"/>
      <c r="H47" s="12">
        <f t="shared" si="6"/>
        <v>0</v>
      </c>
      <c r="I47" s="47"/>
      <c r="J47" s="41"/>
      <c r="K47" s="61"/>
      <c r="L47" s="12">
        <f t="shared" si="7"/>
        <v>0</v>
      </c>
      <c r="M47" s="47"/>
      <c r="N47" s="41"/>
      <c r="O47" s="61"/>
      <c r="P47" s="12">
        <f t="shared" si="8"/>
        <v>0</v>
      </c>
      <c r="Q47" s="47"/>
      <c r="R47" s="41"/>
      <c r="S47" s="42"/>
    </row>
    <row r="48" spans="1:19" ht="15">
      <c r="A48" s="13"/>
      <c r="B48" s="14" t="s">
        <v>38</v>
      </c>
      <c r="C48" s="12">
        <f t="shared" si="9"/>
        <v>1300</v>
      </c>
      <c r="D48" s="12">
        <f t="shared" si="10"/>
        <v>380</v>
      </c>
      <c r="E48" s="47">
        <v>135</v>
      </c>
      <c r="F48" s="41">
        <v>145</v>
      </c>
      <c r="G48" s="61">
        <v>100</v>
      </c>
      <c r="H48" s="12">
        <f t="shared" si="6"/>
        <v>500</v>
      </c>
      <c r="I48" s="47">
        <v>120</v>
      </c>
      <c r="J48" s="41">
        <v>150</v>
      </c>
      <c r="K48" s="61">
        <v>230</v>
      </c>
      <c r="L48" s="12">
        <f t="shared" si="7"/>
        <v>260</v>
      </c>
      <c r="M48" s="47">
        <v>130</v>
      </c>
      <c r="N48" s="41">
        <v>30</v>
      </c>
      <c r="O48" s="61">
        <v>100</v>
      </c>
      <c r="P48" s="12">
        <f t="shared" si="8"/>
        <v>160</v>
      </c>
      <c r="Q48" s="47">
        <v>100</v>
      </c>
      <c r="R48" s="41">
        <v>40</v>
      </c>
      <c r="S48" s="42">
        <v>20</v>
      </c>
    </row>
    <row r="49" spans="1:19" ht="15">
      <c r="A49" s="13"/>
      <c r="B49" s="14" t="s">
        <v>127</v>
      </c>
      <c r="C49" s="12">
        <f>D49+H49+L49+P49</f>
        <v>0</v>
      </c>
      <c r="D49" s="12">
        <f>E49+F49+G49</f>
        <v>0</v>
      </c>
      <c r="E49" s="47"/>
      <c r="F49" s="41"/>
      <c r="G49" s="61"/>
      <c r="H49" s="12">
        <f>I49+J49+K49</f>
        <v>0</v>
      </c>
      <c r="I49" s="47"/>
      <c r="J49" s="41"/>
      <c r="K49" s="61"/>
      <c r="L49" s="12">
        <f>M49+N49+O49</f>
        <v>0</v>
      </c>
      <c r="M49" s="47"/>
      <c r="N49" s="41"/>
      <c r="O49" s="61"/>
      <c r="P49" s="12">
        <f>Q49+R49+S49</f>
        <v>0</v>
      </c>
      <c r="Q49" s="47"/>
      <c r="R49" s="41"/>
      <c r="S49" s="42"/>
    </row>
    <row r="50" spans="1:19" ht="15">
      <c r="A50" s="13"/>
      <c r="B50" s="14" t="s">
        <v>29</v>
      </c>
      <c r="C50" s="12">
        <f t="shared" si="9"/>
        <v>0</v>
      </c>
      <c r="D50" s="12">
        <f t="shared" si="10"/>
        <v>0</v>
      </c>
      <c r="E50" s="47"/>
      <c r="F50" s="41"/>
      <c r="G50" s="61"/>
      <c r="H50" s="12">
        <f t="shared" si="6"/>
        <v>0</v>
      </c>
      <c r="I50" s="47"/>
      <c r="J50" s="41"/>
      <c r="K50" s="61"/>
      <c r="L50" s="12">
        <f t="shared" si="7"/>
        <v>0</v>
      </c>
      <c r="M50" s="47"/>
      <c r="N50" s="41"/>
      <c r="O50" s="61"/>
      <c r="P50" s="12">
        <f t="shared" si="8"/>
        <v>0</v>
      </c>
      <c r="Q50" s="47"/>
      <c r="R50" s="41"/>
      <c r="S50" s="2"/>
    </row>
    <row r="51" spans="1:19" ht="15">
      <c r="A51" s="23">
        <v>3.4</v>
      </c>
      <c r="B51" s="19" t="s">
        <v>39</v>
      </c>
      <c r="C51" s="95">
        <f t="shared" si="9"/>
        <v>867</v>
      </c>
      <c r="D51" s="95">
        <f t="shared" si="10"/>
        <v>365</v>
      </c>
      <c r="E51" s="96">
        <f>E52+E53+E54+E55+E56</f>
        <v>5</v>
      </c>
      <c r="F51" s="96">
        <f>F52+F53+F54+F55+F56</f>
        <v>155</v>
      </c>
      <c r="G51" s="96">
        <f>G52+G53+G54+G55+G56</f>
        <v>205</v>
      </c>
      <c r="H51" s="95">
        <f t="shared" si="6"/>
        <v>400</v>
      </c>
      <c r="I51" s="96">
        <f>I52+I53+I54+I55+I56</f>
        <v>275</v>
      </c>
      <c r="J51" s="96">
        <f>J52+J53+J54+J55+J56</f>
        <v>120</v>
      </c>
      <c r="K51" s="96">
        <f>K52+K53+K54+K55+K56</f>
        <v>5</v>
      </c>
      <c r="L51" s="95">
        <f t="shared" si="7"/>
        <v>52</v>
      </c>
      <c r="M51" s="96">
        <f>M52+M53+M54+M55+M56+M57</f>
        <v>10</v>
      </c>
      <c r="N51" s="96">
        <f>N52+N53+N54+N55+N56+N57</f>
        <v>0</v>
      </c>
      <c r="O51" s="96">
        <f>O52+O53+O54+O55+O56+O57</f>
        <v>42</v>
      </c>
      <c r="P51" s="95">
        <f t="shared" si="8"/>
        <v>50</v>
      </c>
      <c r="Q51" s="96">
        <f>Q52+Q53+Q54+Q55+Q56</f>
        <v>50</v>
      </c>
      <c r="R51" s="96">
        <f>R52+R53+R54+R55+R56</f>
        <v>0</v>
      </c>
      <c r="S51" s="96">
        <f>S52+S53+S54+S55+S56</f>
        <v>0</v>
      </c>
    </row>
    <row r="52" spans="1:19" ht="15">
      <c r="A52" s="13"/>
      <c r="B52" s="14" t="s">
        <v>40</v>
      </c>
      <c r="C52" s="12">
        <f t="shared" si="9"/>
        <v>500</v>
      </c>
      <c r="D52" s="12">
        <f t="shared" si="10"/>
        <v>350</v>
      </c>
      <c r="E52" s="47"/>
      <c r="F52" s="41">
        <v>150</v>
      </c>
      <c r="G52" s="61">
        <v>200</v>
      </c>
      <c r="H52" s="12">
        <f>I52+J52+K52</f>
        <v>150</v>
      </c>
      <c r="I52" s="47">
        <v>150</v>
      </c>
      <c r="J52" s="41"/>
      <c r="K52" s="61"/>
      <c r="L52" s="12">
        <f t="shared" si="7"/>
        <v>0</v>
      </c>
      <c r="M52" s="47"/>
      <c r="N52" s="41"/>
      <c r="O52" s="61"/>
      <c r="P52" s="12">
        <f t="shared" si="8"/>
        <v>0</v>
      </c>
      <c r="Q52" s="47"/>
      <c r="R52" s="41"/>
      <c r="S52" s="42"/>
    </row>
    <row r="53" spans="1:19" ht="15">
      <c r="A53" s="13"/>
      <c r="B53" s="24" t="s">
        <v>41</v>
      </c>
      <c r="C53" s="12">
        <f t="shared" si="9"/>
        <v>100</v>
      </c>
      <c r="D53" s="12">
        <f t="shared" si="10"/>
        <v>0</v>
      </c>
      <c r="E53" s="47"/>
      <c r="F53" s="41"/>
      <c r="G53" s="61"/>
      <c r="H53" s="12">
        <f t="shared" si="6"/>
        <v>50</v>
      </c>
      <c r="I53" s="47"/>
      <c r="J53" s="41">
        <v>50</v>
      </c>
      <c r="K53" s="61"/>
      <c r="L53" s="12">
        <f t="shared" si="7"/>
        <v>0</v>
      </c>
      <c r="M53" s="47"/>
      <c r="N53" s="41"/>
      <c r="O53" s="61"/>
      <c r="P53" s="12">
        <f t="shared" si="8"/>
        <v>50</v>
      </c>
      <c r="Q53" s="47">
        <v>50</v>
      </c>
      <c r="R53" s="41"/>
      <c r="S53" s="42"/>
    </row>
    <row r="54" spans="1:19" ht="15">
      <c r="A54" s="13"/>
      <c r="B54" s="24" t="s">
        <v>43</v>
      </c>
      <c r="C54" s="12">
        <f t="shared" si="9"/>
        <v>83</v>
      </c>
      <c r="D54" s="12">
        <f t="shared" si="10"/>
        <v>0</v>
      </c>
      <c r="E54" s="47"/>
      <c r="F54" s="41"/>
      <c r="G54" s="61"/>
      <c r="H54" s="12">
        <f>I54+J54+K54</f>
        <v>65</v>
      </c>
      <c r="I54" s="47"/>
      <c r="J54" s="41">
        <v>65</v>
      </c>
      <c r="K54" s="61"/>
      <c r="L54" s="12">
        <f t="shared" si="7"/>
        <v>18</v>
      </c>
      <c r="M54" s="47"/>
      <c r="N54" s="41"/>
      <c r="O54" s="61">
        <v>18</v>
      </c>
      <c r="P54" s="12">
        <f t="shared" si="8"/>
        <v>0</v>
      </c>
      <c r="Q54" s="47"/>
      <c r="R54" s="41"/>
      <c r="S54" s="42"/>
    </row>
    <row r="55" spans="1:19" ht="15">
      <c r="A55" s="13"/>
      <c r="B55" s="24" t="s">
        <v>128</v>
      </c>
      <c r="C55" s="12">
        <f t="shared" si="9"/>
        <v>64</v>
      </c>
      <c r="D55" s="12">
        <f t="shared" si="10"/>
        <v>15</v>
      </c>
      <c r="E55" s="47">
        <v>5</v>
      </c>
      <c r="F55" s="41">
        <v>5</v>
      </c>
      <c r="G55" s="61">
        <v>5</v>
      </c>
      <c r="H55" s="12">
        <f t="shared" si="6"/>
        <v>15</v>
      </c>
      <c r="I55" s="47">
        <v>5</v>
      </c>
      <c r="J55" s="41">
        <v>5</v>
      </c>
      <c r="K55" s="61">
        <v>5</v>
      </c>
      <c r="L55" s="12">
        <f t="shared" si="7"/>
        <v>34</v>
      </c>
      <c r="M55" s="47">
        <v>10</v>
      </c>
      <c r="N55" s="41"/>
      <c r="O55" s="61">
        <v>24</v>
      </c>
      <c r="P55" s="12">
        <f t="shared" si="8"/>
        <v>0</v>
      </c>
      <c r="Q55" s="47"/>
      <c r="R55" s="41"/>
      <c r="S55" s="2"/>
    </row>
    <row r="56" spans="1:19" ht="15">
      <c r="A56" s="13"/>
      <c r="B56" s="24" t="s">
        <v>42</v>
      </c>
      <c r="C56" s="12">
        <f t="shared" si="9"/>
        <v>120</v>
      </c>
      <c r="D56" s="12">
        <f t="shared" si="10"/>
        <v>0</v>
      </c>
      <c r="E56" s="47"/>
      <c r="F56" s="41"/>
      <c r="G56" s="61"/>
      <c r="H56" s="12">
        <f t="shared" si="6"/>
        <v>120</v>
      </c>
      <c r="I56" s="47">
        <v>120</v>
      </c>
      <c r="J56" s="41"/>
      <c r="K56" s="61"/>
      <c r="L56" s="12">
        <f t="shared" si="7"/>
        <v>0</v>
      </c>
      <c r="M56" s="47"/>
      <c r="N56" s="41"/>
      <c r="O56" s="61"/>
      <c r="P56" s="12">
        <f t="shared" si="8"/>
        <v>0</v>
      </c>
      <c r="Q56" s="47"/>
      <c r="R56" s="41"/>
      <c r="S56" s="42"/>
    </row>
    <row r="57" spans="1:19" ht="15.75" thickBot="1">
      <c r="A57" s="13"/>
      <c r="B57" s="24" t="s">
        <v>129</v>
      </c>
      <c r="C57" s="12">
        <f t="shared" si="9"/>
        <v>0</v>
      </c>
      <c r="D57" s="59">
        <f t="shared" si="10"/>
        <v>0</v>
      </c>
      <c r="E57" s="47"/>
      <c r="F57" s="41"/>
      <c r="G57" s="61"/>
      <c r="H57" s="12">
        <f t="shared" si="6"/>
        <v>0</v>
      </c>
      <c r="I57" s="47"/>
      <c r="J57" s="41"/>
      <c r="K57" s="61"/>
      <c r="L57" s="12">
        <f t="shared" si="7"/>
        <v>0</v>
      </c>
      <c r="M57" s="47"/>
      <c r="N57" s="41"/>
      <c r="O57" s="61"/>
      <c r="P57" s="12">
        <f t="shared" si="8"/>
        <v>0</v>
      </c>
      <c r="Q57" s="47"/>
      <c r="R57" s="41"/>
      <c r="S57" s="42"/>
    </row>
    <row r="58" spans="1:19" ht="15.75" thickBot="1">
      <c r="A58" s="125"/>
      <c r="B58" s="125" t="s">
        <v>2</v>
      </c>
      <c r="C58" s="26"/>
      <c r="D58" s="132" t="s">
        <v>4</v>
      </c>
      <c r="E58" s="133"/>
      <c r="F58" s="133"/>
      <c r="G58" s="133"/>
      <c r="H58" s="134"/>
      <c r="I58" s="133"/>
      <c r="J58" s="133"/>
      <c r="K58" s="133"/>
      <c r="L58" s="134"/>
      <c r="M58" s="133"/>
      <c r="N58" s="133"/>
      <c r="O58" s="133"/>
      <c r="P58" s="134"/>
      <c r="Q58" s="82"/>
      <c r="R58" s="82"/>
      <c r="S58" s="4"/>
    </row>
    <row r="59" spans="1:19" ht="15.75" thickBot="1">
      <c r="A59" s="126"/>
      <c r="B59" s="131"/>
      <c r="C59" s="9"/>
      <c r="D59" s="83" t="s">
        <v>5</v>
      </c>
      <c r="E59" s="84" t="s">
        <v>114</v>
      </c>
      <c r="F59" s="85" t="s">
        <v>104</v>
      </c>
      <c r="G59" s="86" t="s">
        <v>105</v>
      </c>
      <c r="H59" s="83" t="s">
        <v>6</v>
      </c>
      <c r="I59" s="84" t="s">
        <v>106</v>
      </c>
      <c r="J59" s="85" t="s">
        <v>107</v>
      </c>
      <c r="K59" s="86" t="s">
        <v>133</v>
      </c>
      <c r="L59" s="87" t="s">
        <v>7</v>
      </c>
      <c r="M59" s="88" t="s">
        <v>108</v>
      </c>
      <c r="N59" s="89" t="s">
        <v>109</v>
      </c>
      <c r="O59" s="90" t="s">
        <v>110</v>
      </c>
      <c r="P59" s="87" t="s">
        <v>8</v>
      </c>
      <c r="Q59" s="88" t="s">
        <v>111</v>
      </c>
      <c r="R59" s="89" t="s">
        <v>112</v>
      </c>
      <c r="S59" s="53" t="s">
        <v>113</v>
      </c>
    </row>
    <row r="60" spans="1:19" ht="15">
      <c r="A60" s="21">
        <v>3.5</v>
      </c>
      <c r="B60" s="71" t="s">
        <v>44</v>
      </c>
      <c r="C60" s="98">
        <f aca="true" t="shared" si="11" ref="C60:C118">D60+H60+L60+P60</f>
        <v>690</v>
      </c>
      <c r="D60" s="99">
        <f aca="true" t="shared" si="12" ref="D60:D118">E60+F60+G60</f>
        <v>200</v>
      </c>
      <c r="E60" s="96">
        <f>E61+E62+E63+E64+E65+E66+E67+E68+E69+E70+E71+E72+E73+E74+E75+E76+E77+E78+E79+E80+E81+E82</f>
        <v>80</v>
      </c>
      <c r="F60" s="96">
        <f>F61+F62+F63+F64+F65+F66+F67+F68+F69+F70+F71+F72+F73+F74+F75+F76+F77+F78+F79+F80+F81+F82</f>
        <v>30</v>
      </c>
      <c r="G60" s="96">
        <f>G61+G62+G63+G64+G65+G66+G67+G68+G69+G70+G71+G72+G73+G74+G75+G76+G77+G78+G79+G80+G81+G82</f>
        <v>90</v>
      </c>
      <c r="H60" s="98">
        <f aca="true" t="shared" si="13" ref="H60:H118">I60+J60+K60</f>
        <v>180</v>
      </c>
      <c r="I60" s="96">
        <f>I61+I62+I63+I64+I65+I66+I67+I68+I69+I70+I71+I72+I73+I74+I75+I76+I77+I78+I79+I80+I81+I82</f>
        <v>30</v>
      </c>
      <c r="J60" s="96">
        <f>J61+J62+J63+J64+J65+J66+J67+J68+J69+J70+J71+J72+J73+J74+J75+J76+J77+J78+J79+J80+J81+J82</f>
        <v>120</v>
      </c>
      <c r="K60" s="96">
        <f>K61+K62+K63+K64+K65+K66+K67+K68+K69+K70+K71+K72+K73+K74+K75+K76+K77+K78+K79+K80+K81+K82</f>
        <v>30</v>
      </c>
      <c r="L60" s="98">
        <f aca="true" t="shared" si="14" ref="L60:L118">M60+N60+O60</f>
        <v>280</v>
      </c>
      <c r="M60" s="96">
        <f>M61+M62+M63+M64+M65+M66+M67+M68+M69+M70+M71+M72+M73+M74+M75+M76+M77+M78+M79+M80+M81+M82</f>
        <v>130</v>
      </c>
      <c r="N60" s="96">
        <f>N61+N62+N63+N64+N65+N66+N67+N68+N69+N70+N71+N72+N73+N74+N75+N76+N77+N78+N79+N80+N81+N82</f>
        <v>80</v>
      </c>
      <c r="O60" s="96">
        <f>O61+O62+O63+O64+O65+O66+O67+O68+O69+O70+O71+O72+O73+O74+O75+O76+O77+O78+O79+O80+O81+O82</f>
        <v>70</v>
      </c>
      <c r="P60" s="98">
        <f aca="true" t="shared" si="15" ref="P60:P118">Q60+R60+S60</f>
        <v>30</v>
      </c>
      <c r="Q60" s="96">
        <f>Q61+Q62+Q63+Q64+Q65+Q66+Q67+Q68+Q69+Q70+Q71+Q72+Q73+Q74+Q75+Q76+Q77+Q78+Q79+Q80+Q81+Q82</f>
        <v>30</v>
      </c>
      <c r="R60" s="96">
        <f>R61+R62+R63+R64+R65+R66+R67+R68+R69+R70+R71+R72+R73+R74+R75+R76+R77+R78+R79+R80+R81+R82</f>
        <v>0</v>
      </c>
      <c r="S60" s="96">
        <f>S61+S62+S63+S64+S65+S66+S67+S68+S69+S70+S71+S72+S73+S74+S75+S76+S77+S78+S79+S80+S81+S82</f>
        <v>0</v>
      </c>
    </row>
    <row r="61" spans="1:19" ht="15">
      <c r="A61" s="16"/>
      <c r="B61" s="70" t="s">
        <v>45</v>
      </c>
      <c r="C61" s="15">
        <f t="shared" si="11"/>
        <v>150</v>
      </c>
      <c r="D61" s="94">
        <f t="shared" si="12"/>
        <v>0</v>
      </c>
      <c r="E61" s="47"/>
      <c r="F61" s="41"/>
      <c r="G61" s="61"/>
      <c r="H61" s="15">
        <f t="shared" si="13"/>
        <v>0</v>
      </c>
      <c r="I61" s="47"/>
      <c r="J61" s="41"/>
      <c r="K61" s="61"/>
      <c r="L61" s="15">
        <f t="shared" si="14"/>
        <v>150</v>
      </c>
      <c r="M61" s="47">
        <v>100</v>
      </c>
      <c r="N61" s="41">
        <v>50</v>
      </c>
      <c r="O61" s="61"/>
      <c r="P61" s="15">
        <f t="shared" si="15"/>
        <v>0</v>
      </c>
      <c r="Q61" s="47"/>
      <c r="R61" s="41"/>
      <c r="S61" s="3"/>
    </row>
    <row r="62" spans="1:19" ht="15">
      <c r="A62" s="16"/>
      <c r="B62" s="70" t="s">
        <v>46</v>
      </c>
      <c r="C62" s="15">
        <f t="shared" si="11"/>
        <v>0</v>
      </c>
      <c r="D62" s="94">
        <f t="shared" si="12"/>
        <v>0</v>
      </c>
      <c r="E62" s="47"/>
      <c r="F62" s="41"/>
      <c r="G62" s="61"/>
      <c r="H62" s="15">
        <f t="shared" si="13"/>
        <v>0</v>
      </c>
      <c r="I62" s="47"/>
      <c r="J62" s="41"/>
      <c r="K62" s="61"/>
      <c r="L62" s="15">
        <f t="shared" si="14"/>
        <v>0</v>
      </c>
      <c r="M62" s="47"/>
      <c r="N62" s="41"/>
      <c r="O62" s="61"/>
      <c r="P62" s="15">
        <f t="shared" si="15"/>
        <v>0</v>
      </c>
      <c r="Q62" s="47"/>
      <c r="R62" s="41"/>
      <c r="S62" s="3"/>
    </row>
    <row r="63" spans="1:19" ht="15">
      <c r="A63" s="13"/>
      <c r="B63" s="72" t="s">
        <v>47</v>
      </c>
      <c r="C63" s="15">
        <f t="shared" si="11"/>
        <v>0</v>
      </c>
      <c r="D63" s="94">
        <f t="shared" si="12"/>
        <v>0</v>
      </c>
      <c r="E63" s="47"/>
      <c r="F63" s="41"/>
      <c r="G63" s="61"/>
      <c r="H63" s="15">
        <f t="shared" si="13"/>
        <v>0</v>
      </c>
      <c r="I63" s="47"/>
      <c r="J63" s="41"/>
      <c r="K63" s="61"/>
      <c r="L63" s="15">
        <f t="shared" si="14"/>
        <v>0</v>
      </c>
      <c r="M63" s="47"/>
      <c r="N63" s="41"/>
      <c r="O63" s="61"/>
      <c r="P63" s="15">
        <f t="shared" si="15"/>
        <v>0</v>
      </c>
      <c r="Q63" s="47"/>
      <c r="R63" s="41"/>
      <c r="S63" s="3"/>
    </row>
    <row r="64" spans="1:19" ht="15">
      <c r="A64" s="16"/>
      <c r="B64" s="70" t="s">
        <v>48</v>
      </c>
      <c r="C64" s="15">
        <f t="shared" si="11"/>
        <v>60</v>
      </c>
      <c r="D64" s="94">
        <f t="shared" si="12"/>
        <v>0</v>
      </c>
      <c r="E64" s="47"/>
      <c r="F64" s="41"/>
      <c r="G64" s="61"/>
      <c r="H64" s="15">
        <f t="shared" si="13"/>
        <v>60</v>
      </c>
      <c r="I64" s="47"/>
      <c r="J64" s="41">
        <v>60</v>
      </c>
      <c r="K64" s="61"/>
      <c r="L64" s="15">
        <f t="shared" si="14"/>
        <v>0</v>
      </c>
      <c r="M64" s="47"/>
      <c r="N64" s="41"/>
      <c r="O64" s="61"/>
      <c r="P64" s="15">
        <f t="shared" si="15"/>
        <v>0</v>
      </c>
      <c r="Q64" s="47"/>
      <c r="R64" s="41"/>
      <c r="S64" s="3"/>
    </row>
    <row r="65" spans="1:19" ht="15">
      <c r="A65" s="16"/>
      <c r="B65" s="70" t="s">
        <v>49</v>
      </c>
      <c r="C65" s="15">
        <f t="shared" si="11"/>
        <v>60</v>
      </c>
      <c r="D65" s="94">
        <f t="shared" si="12"/>
        <v>60</v>
      </c>
      <c r="E65" s="47"/>
      <c r="F65" s="41"/>
      <c r="G65" s="61">
        <v>60</v>
      </c>
      <c r="H65" s="15">
        <f t="shared" si="13"/>
        <v>0</v>
      </c>
      <c r="I65" s="47"/>
      <c r="J65" s="41"/>
      <c r="K65" s="61"/>
      <c r="L65" s="15">
        <f t="shared" si="14"/>
        <v>0</v>
      </c>
      <c r="M65" s="47"/>
      <c r="N65" s="41"/>
      <c r="O65" s="61"/>
      <c r="P65" s="15">
        <f t="shared" si="15"/>
        <v>0</v>
      </c>
      <c r="Q65" s="47"/>
      <c r="R65" s="41"/>
      <c r="S65" s="3"/>
    </row>
    <row r="66" spans="1:19" ht="15">
      <c r="A66" s="16"/>
      <c r="B66" s="70" t="s">
        <v>50</v>
      </c>
      <c r="C66" s="15">
        <f t="shared" si="11"/>
        <v>60</v>
      </c>
      <c r="D66" s="94">
        <f t="shared" si="12"/>
        <v>30</v>
      </c>
      <c r="E66" s="47">
        <v>30</v>
      </c>
      <c r="F66" s="41"/>
      <c r="G66" s="61"/>
      <c r="H66" s="15">
        <f t="shared" si="13"/>
        <v>30</v>
      </c>
      <c r="I66" s="47"/>
      <c r="J66" s="41">
        <v>30</v>
      </c>
      <c r="K66" s="61"/>
      <c r="L66" s="15">
        <f t="shared" si="14"/>
        <v>0</v>
      </c>
      <c r="M66" s="47"/>
      <c r="N66" s="41"/>
      <c r="O66" s="61"/>
      <c r="P66" s="15">
        <f t="shared" si="15"/>
        <v>0</v>
      </c>
      <c r="Q66" s="47"/>
      <c r="R66" s="41"/>
      <c r="S66" s="92"/>
    </row>
    <row r="67" spans="1:19" ht="15">
      <c r="A67" s="16"/>
      <c r="B67" s="70" t="s">
        <v>51</v>
      </c>
      <c r="C67" s="15">
        <f t="shared" si="11"/>
        <v>0</v>
      </c>
      <c r="D67" s="94">
        <f t="shared" si="12"/>
        <v>0</v>
      </c>
      <c r="E67" s="47"/>
      <c r="F67" s="41"/>
      <c r="G67" s="61"/>
      <c r="H67" s="15">
        <f t="shared" si="13"/>
        <v>0</v>
      </c>
      <c r="I67" s="47"/>
      <c r="J67" s="41"/>
      <c r="K67" s="61"/>
      <c r="L67" s="15">
        <f t="shared" si="14"/>
        <v>0</v>
      </c>
      <c r="M67" s="47"/>
      <c r="N67" s="41"/>
      <c r="O67" s="61"/>
      <c r="P67" s="15">
        <f t="shared" si="15"/>
        <v>0</v>
      </c>
      <c r="Q67" s="47"/>
      <c r="R67" s="41"/>
      <c r="S67" s="3"/>
    </row>
    <row r="68" spans="1:19" ht="15">
      <c r="A68" s="16"/>
      <c r="B68" s="70" t="s">
        <v>52</v>
      </c>
      <c r="C68" s="15">
        <f t="shared" si="11"/>
        <v>60</v>
      </c>
      <c r="D68" s="94">
        <f t="shared" si="12"/>
        <v>20</v>
      </c>
      <c r="E68" s="47">
        <v>20</v>
      </c>
      <c r="F68" s="41"/>
      <c r="G68" s="61"/>
      <c r="H68" s="15">
        <f t="shared" si="13"/>
        <v>0</v>
      </c>
      <c r="I68" s="47"/>
      <c r="J68" s="41"/>
      <c r="K68" s="61"/>
      <c r="L68" s="15">
        <f t="shared" si="14"/>
        <v>40</v>
      </c>
      <c r="M68" s="47"/>
      <c r="N68" s="41"/>
      <c r="O68" s="61">
        <v>40</v>
      </c>
      <c r="P68" s="15">
        <f t="shared" si="15"/>
        <v>0</v>
      </c>
      <c r="Q68" s="47"/>
      <c r="R68" s="41"/>
      <c r="S68" s="3"/>
    </row>
    <row r="69" spans="1:19" ht="15">
      <c r="A69" s="16"/>
      <c r="B69" s="70" t="s">
        <v>53</v>
      </c>
      <c r="C69" s="15">
        <f t="shared" si="11"/>
        <v>0</v>
      </c>
      <c r="D69" s="94">
        <f t="shared" si="12"/>
        <v>0</v>
      </c>
      <c r="E69" s="47"/>
      <c r="F69" s="41"/>
      <c r="G69" s="61"/>
      <c r="H69" s="15">
        <f t="shared" si="13"/>
        <v>0</v>
      </c>
      <c r="I69" s="47"/>
      <c r="J69" s="41"/>
      <c r="K69" s="61"/>
      <c r="L69" s="15">
        <f t="shared" si="14"/>
        <v>0</v>
      </c>
      <c r="M69" s="47"/>
      <c r="N69" s="41"/>
      <c r="O69" s="61"/>
      <c r="P69" s="15">
        <f t="shared" si="15"/>
        <v>0</v>
      </c>
      <c r="Q69" s="47"/>
      <c r="R69" s="41"/>
      <c r="S69" s="3"/>
    </row>
    <row r="70" spans="1:19" ht="15">
      <c r="A70" s="16"/>
      <c r="B70" s="70" t="s">
        <v>54</v>
      </c>
      <c r="C70" s="15">
        <f t="shared" si="11"/>
        <v>0</v>
      </c>
      <c r="D70" s="94">
        <f t="shared" si="12"/>
        <v>0</v>
      </c>
      <c r="E70" s="47"/>
      <c r="F70" s="41"/>
      <c r="G70" s="61"/>
      <c r="H70" s="15">
        <f t="shared" si="13"/>
        <v>0</v>
      </c>
      <c r="I70" s="47"/>
      <c r="J70" s="41"/>
      <c r="K70" s="61"/>
      <c r="L70" s="15">
        <f t="shared" si="14"/>
        <v>0</v>
      </c>
      <c r="M70" s="47"/>
      <c r="N70" s="41"/>
      <c r="O70" s="61"/>
      <c r="P70" s="15">
        <f t="shared" si="15"/>
        <v>0</v>
      </c>
      <c r="Q70" s="47"/>
      <c r="R70" s="41"/>
      <c r="S70" s="3"/>
    </row>
    <row r="71" spans="1:19" ht="15">
      <c r="A71" s="16"/>
      <c r="B71" s="70" t="s">
        <v>55</v>
      </c>
      <c r="C71" s="15">
        <f t="shared" si="11"/>
        <v>0</v>
      </c>
      <c r="D71" s="94">
        <f t="shared" si="12"/>
        <v>0</v>
      </c>
      <c r="E71" s="47"/>
      <c r="F71" s="41"/>
      <c r="G71" s="61"/>
      <c r="H71" s="15">
        <f t="shared" si="13"/>
        <v>0</v>
      </c>
      <c r="I71" s="47"/>
      <c r="J71" s="41"/>
      <c r="K71" s="61"/>
      <c r="L71" s="15">
        <f t="shared" si="14"/>
        <v>0</v>
      </c>
      <c r="M71" s="47"/>
      <c r="N71" s="41"/>
      <c r="O71" s="61"/>
      <c r="P71" s="15">
        <f t="shared" si="15"/>
        <v>0</v>
      </c>
      <c r="Q71" s="47"/>
      <c r="R71" s="41"/>
      <c r="S71" s="3"/>
    </row>
    <row r="72" spans="1:19" ht="15">
      <c r="A72" s="16"/>
      <c r="B72" s="70" t="s">
        <v>56</v>
      </c>
      <c r="C72" s="15">
        <f t="shared" si="11"/>
        <v>0</v>
      </c>
      <c r="D72" s="94">
        <f t="shared" si="12"/>
        <v>0</v>
      </c>
      <c r="E72" s="47"/>
      <c r="F72" s="41"/>
      <c r="G72" s="61"/>
      <c r="H72" s="15">
        <f t="shared" si="13"/>
        <v>0</v>
      </c>
      <c r="I72" s="47"/>
      <c r="J72" s="41"/>
      <c r="K72" s="61"/>
      <c r="L72" s="15">
        <f t="shared" si="14"/>
        <v>0</v>
      </c>
      <c r="M72" s="47"/>
      <c r="N72" s="41"/>
      <c r="O72" s="61"/>
      <c r="P72" s="15">
        <f t="shared" si="15"/>
        <v>0</v>
      </c>
      <c r="Q72" s="47"/>
      <c r="R72" s="41"/>
      <c r="S72" s="3"/>
    </row>
    <row r="73" spans="1:19" ht="15">
      <c r="A73" s="16"/>
      <c r="B73" s="70" t="s">
        <v>57</v>
      </c>
      <c r="C73" s="15">
        <f t="shared" si="11"/>
        <v>0</v>
      </c>
      <c r="D73" s="94">
        <f t="shared" si="12"/>
        <v>0</v>
      </c>
      <c r="E73" s="47"/>
      <c r="F73" s="41"/>
      <c r="G73" s="61"/>
      <c r="H73" s="15">
        <f t="shared" si="13"/>
        <v>0</v>
      </c>
      <c r="I73" s="47"/>
      <c r="J73" s="41"/>
      <c r="K73" s="61"/>
      <c r="L73" s="15">
        <f t="shared" si="14"/>
        <v>0</v>
      </c>
      <c r="M73" s="47"/>
      <c r="N73" s="41"/>
      <c r="O73" s="61"/>
      <c r="P73" s="15">
        <f t="shared" si="15"/>
        <v>0</v>
      </c>
      <c r="Q73" s="47"/>
      <c r="R73" s="41"/>
      <c r="S73" s="3"/>
    </row>
    <row r="74" spans="1:19" ht="15">
      <c r="A74" s="16"/>
      <c r="B74" s="70" t="s">
        <v>58</v>
      </c>
      <c r="C74" s="15">
        <f t="shared" si="11"/>
        <v>0</v>
      </c>
      <c r="D74" s="94">
        <f t="shared" si="12"/>
        <v>0</v>
      </c>
      <c r="E74" s="47"/>
      <c r="F74" s="41"/>
      <c r="G74" s="61"/>
      <c r="H74" s="15">
        <f t="shared" si="13"/>
        <v>0</v>
      </c>
      <c r="I74" s="47"/>
      <c r="J74" s="41"/>
      <c r="K74" s="61"/>
      <c r="L74" s="15">
        <f t="shared" si="14"/>
        <v>0</v>
      </c>
      <c r="M74" s="47"/>
      <c r="N74" s="41"/>
      <c r="O74" s="61"/>
      <c r="P74" s="15">
        <f t="shared" si="15"/>
        <v>0</v>
      </c>
      <c r="Q74" s="47"/>
      <c r="R74" s="41"/>
      <c r="S74" s="3"/>
    </row>
    <row r="75" spans="1:19" ht="15">
      <c r="A75" s="16"/>
      <c r="B75" s="70" t="s">
        <v>59</v>
      </c>
      <c r="C75" s="15">
        <f t="shared" si="11"/>
        <v>300</v>
      </c>
      <c r="D75" s="94">
        <f t="shared" si="12"/>
        <v>90</v>
      </c>
      <c r="E75" s="47">
        <v>30</v>
      </c>
      <c r="F75" s="41">
        <v>30</v>
      </c>
      <c r="G75" s="61">
        <v>30</v>
      </c>
      <c r="H75" s="15">
        <f t="shared" si="13"/>
        <v>90</v>
      </c>
      <c r="I75" s="47">
        <v>30</v>
      </c>
      <c r="J75" s="41">
        <v>30</v>
      </c>
      <c r="K75" s="61">
        <v>30</v>
      </c>
      <c r="L75" s="15">
        <f t="shared" si="14"/>
        <v>90</v>
      </c>
      <c r="M75" s="47">
        <v>30</v>
      </c>
      <c r="N75" s="41">
        <v>30</v>
      </c>
      <c r="O75" s="61">
        <v>30</v>
      </c>
      <c r="P75" s="15">
        <f t="shared" si="15"/>
        <v>30</v>
      </c>
      <c r="Q75" s="47">
        <v>30</v>
      </c>
      <c r="R75" s="41"/>
      <c r="S75" s="3"/>
    </row>
    <row r="76" spans="1:19" ht="15">
      <c r="A76" s="16"/>
      <c r="B76" s="70" t="s">
        <v>60</v>
      </c>
      <c r="C76" s="15">
        <f t="shared" si="11"/>
        <v>0</v>
      </c>
      <c r="D76" s="94">
        <f t="shared" si="12"/>
        <v>0</v>
      </c>
      <c r="E76" s="47"/>
      <c r="F76" s="41"/>
      <c r="G76" s="61"/>
      <c r="H76" s="15">
        <f t="shared" si="13"/>
        <v>0</v>
      </c>
      <c r="I76" s="47"/>
      <c r="J76" s="41"/>
      <c r="K76" s="61"/>
      <c r="L76" s="15">
        <f t="shared" si="14"/>
        <v>0</v>
      </c>
      <c r="M76" s="47"/>
      <c r="N76" s="41"/>
      <c r="O76" s="61"/>
      <c r="P76" s="15">
        <f t="shared" si="15"/>
        <v>0</v>
      </c>
      <c r="Q76" s="47"/>
      <c r="R76" s="41"/>
      <c r="S76" s="92"/>
    </row>
    <row r="77" spans="1:19" ht="15">
      <c r="A77" s="16"/>
      <c r="B77" s="70" t="s">
        <v>61</v>
      </c>
      <c r="C77" s="15">
        <f t="shared" si="11"/>
        <v>0</v>
      </c>
      <c r="D77" s="94">
        <f t="shared" si="12"/>
        <v>0</v>
      </c>
      <c r="E77" s="47"/>
      <c r="F77" s="41"/>
      <c r="G77" s="61"/>
      <c r="H77" s="15">
        <f t="shared" si="13"/>
        <v>0</v>
      </c>
      <c r="I77" s="47"/>
      <c r="J77" s="41"/>
      <c r="K77" s="61"/>
      <c r="L77" s="15">
        <f t="shared" si="14"/>
        <v>0</v>
      </c>
      <c r="M77" s="47"/>
      <c r="N77" s="41"/>
      <c r="O77" s="61"/>
      <c r="P77" s="15">
        <f t="shared" si="15"/>
        <v>0</v>
      </c>
      <c r="Q77" s="47"/>
      <c r="R77" s="41"/>
      <c r="S77" s="3"/>
    </row>
    <row r="78" spans="1:19" ht="15">
      <c r="A78" s="16"/>
      <c r="B78" s="70" t="s">
        <v>62</v>
      </c>
      <c r="C78" s="15">
        <f t="shared" si="11"/>
        <v>0</v>
      </c>
      <c r="D78" s="94">
        <f t="shared" si="12"/>
        <v>0</v>
      </c>
      <c r="E78" s="47"/>
      <c r="F78" s="41"/>
      <c r="G78" s="61"/>
      <c r="H78" s="15">
        <f t="shared" si="13"/>
        <v>0</v>
      </c>
      <c r="I78" s="47"/>
      <c r="J78" s="41"/>
      <c r="K78" s="61"/>
      <c r="L78" s="15">
        <f t="shared" si="14"/>
        <v>0</v>
      </c>
      <c r="M78" s="47"/>
      <c r="N78" s="41"/>
      <c r="O78" s="61"/>
      <c r="P78" s="15">
        <f t="shared" si="15"/>
        <v>0</v>
      </c>
      <c r="Q78" s="47"/>
      <c r="R78" s="41"/>
      <c r="S78" s="3"/>
    </row>
    <row r="79" spans="1:19" ht="15">
      <c r="A79" s="16"/>
      <c r="B79" s="73" t="s">
        <v>63</v>
      </c>
      <c r="C79" s="15">
        <f t="shared" si="11"/>
        <v>0</v>
      </c>
      <c r="D79" s="94">
        <f t="shared" si="12"/>
        <v>0</v>
      </c>
      <c r="E79" s="49"/>
      <c r="F79" s="46"/>
      <c r="G79" s="66"/>
      <c r="H79" s="15">
        <f t="shared" si="13"/>
        <v>0</v>
      </c>
      <c r="I79" s="47"/>
      <c r="J79" s="41"/>
      <c r="K79" s="61"/>
      <c r="L79" s="15">
        <f t="shared" si="14"/>
        <v>0</v>
      </c>
      <c r="M79" s="47"/>
      <c r="N79" s="41"/>
      <c r="O79" s="61"/>
      <c r="P79" s="15">
        <f t="shared" si="15"/>
        <v>0</v>
      </c>
      <c r="Q79" s="47"/>
      <c r="R79" s="41"/>
      <c r="S79" s="3"/>
    </row>
    <row r="80" spans="1:19" ht="15">
      <c r="A80" s="16"/>
      <c r="B80" s="73" t="s">
        <v>64</v>
      </c>
      <c r="C80" s="15">
        <f t="shared" si="11"/>
        <v>0</v>
      </c>
      <c r="D80" s="94">
        <f t="shared" si="12"/>
        <v>0</v>
      </c>
      <c r="E80" s="47"/>
      <c r="F80" s="41"/>
      <c r="G80" s="61"/>
      <c r="H80" s="15">
        <f t="shared" si="13"/>
        <v>0</v>
      </c>
      <c r="I80" s="47"/>
      <c r="J80" s="41"/>
      <c r="K80" s="61"/>
      <c r="L80" s="15">
        <f t="shared" si="14"/>
        <v>0</v>
      </c>
      <c r="M80" s="47"/>
      <c r="N80" s="41"/>
      <c r="O80" s="61"/>
      <c r="P80" s="15">
        <f t="shared" si="15"/>
        <v>0</v>
      </c>
      <c r="Q80" s="47"/>
      <c r="R80" s="41"/>
      <c r="S80" s="3"/>
    </row>
    <row r="81" spans="1:19" ht="15">
      <c r="A81" s="16"/>
      <c r="B81" s="73" t="s">
        <v>65</v>
      </c>
      <c r="C81" s="15">
        <f t="shared" si="11"/>
        <v>0</v>
      </c>
      <c r="D81" s="94">
        <f t="shared" si="12"/>
        <v>0</v>
      </c>
      <c r="E81" s="47"/>
      <c r="F81" s="41"/>
      <c r="G81" s="61"/>
      <c r="H81" s="15">
        <f t="shared" si="13"/>
        <v>0</v>
      </c>
      <c r="I81" s="47"/>
      <c r="J81" s="41"/>
      <c r="K81" s="61"/>
      <c r="L81" s="15">
        <f t="shared" si="14"/>
        <v>0</v>
      </c>
      <c r="M81" s="47"/>
      <c r="N81" s="41"/>
      <c r="O81" s="61"/>
      <c r="P81" s="15">
        <f t="shared" si="15"/>
        <v>0</v>
      </c>
      <c r="Q81" s="47"/>
      <c r="R81" s="41"/>
      <c r="S81" s="3"/>
    </row>
    <row r="82" spans="1:19" ht="15">
      <c r="A82" s="16"/>
      <c r="B82" s="73" t="s">
        <v>66</v>
      </c>
      <c r="C82" s="15">
        <f t="shared" si="11"/>
        <v>0</v>
      </c>
      <c r="D82" s="94">
        <f t="shared" si="12"/>
        <v>0</v>
      </c>
      <c r="E82" s="47"/>
      <c r="F82" s="41"/>
      <c r="G82" s="61"/>
      <c r="H82" s="15">
        <f t="shared" si="13"/>
        <v>0</v>
      </c>
      <c r="I82" s="47"/>
      <c r="J82" s="41"/>
      <c r="K82" s="61"/>
      <c r="L82" s="15">
        <f t="shared" si="14"/>
        <v>0</v>
      </c>
      <c r="M82" s="47"/>
      <c r="N82" s="41"/>
      <c r="O82" s="61"/>
      <c r="P82" s="15">
        <f t="shared" si="15"/>
        <v>0</v>
      </c>
      <c r="Q82" s="47"/>
      <c r="R82" s="41"/>
      <c r="S82" s="3"/>
    </row>
    <row r="83" spans="1:19" ht="15">
      <c r="A83" s="21">
        <v>3.6</v>
      </c>
      <c r="B83" s="74" t="s">
        <v>67</v>
      </c>
      <c r="C83" s="98">
        <f t="shared" si="11"/>
        <v>3734</v>
      </c>
      <c r="D83" s="99">
        <f t="shared" si="12"/>
        <v>655</v>
      </c>
      <c r="E83" s="96">
        <f>E84+E85+E86+E87+E88+E89+E90+E91+E92+E93+E94+E95+E96+E97+E99</f>
        <v>120</v>
      </c>
      <c r="F83" s="96">
        <f>F84+F85+F86+F87+F88+F89+F90+F91+F92+F93+F94+F95+F96+F97+F98+F99</f>
        <v>265</v>
      </c>
      <c r="G83" s="96">
        <f>G84+G85+G86+G87+G88+G89+G90+G91+G92+G93+G94+G95+G96+G97+G98+G99</f>
        <v>270</v>
      </c>
      <c r="H83" s="98">
        <f t="shared" si="13"/>
        <v>1416</v>
      </c>
      <c r="I83" s="96">
        <f>I84+I85+I86+I87+I88+I89+I90+I91+I92+I93+I94+I95+I96+I97+I98+I99</f>
        <v>156</v>
      </c>
      <c r="J83" s="96">
        <f>J84+J85+J86+J87+J88+J89+J90+J91+J92+J93+J94+J95+J96+J97+J98+J99</f>
        <v>240</v>
      </c>
      <c r="K83" s="96">
        <f>K84+K85+K86+K87+K88+K89+K90+K91+K92+K93+K94+K95+K96+K97+K98+K99</f>
        <v>1020</v>
      </c>
      <c r="L83" s="98">
        <f t="shared" si="14"/>
        <v>200</v>
      </c>
      <c r="M83" s="96">
        <f>M84+M85+M86+M87+M88+M89+M90+M91+M92+M93+M94+M95+M96+M97+M98+M99</f>
        <v>100</v>
      </c>
      <c r="N83" s="96">
        <f>N84+N85+N86+N87+N88+N89+N90+N91+N92+N93+N94+N95+N96+N97+N98+N99</f>
        <v>0</v>
      </c>
      <c r="O83" s="96">
        <f>O84+O85+O86+O87+O88+O89+O90+O91+O92+O93+O94+O95+O96+O97+O98+O99</f>
        <v>100</v>
      </c>
      <c r="P83" s="98">
        <f t="shared" si="15"/>
        <v>1463</v>
      </c>
      <c r="Q83" s="96">
        <f>Q84+Q85+Q86+Q87+Q88+Q89+Q90+Q91+Q92+Q93+Q94+Q95+Q96+Q97+Q98+Q99</f>
        <v>1413</v>
      </c>
      <c r="R83" s="96">
        <f>R84+R85+R86+R87+R88+R89+R90+R91+R92+R93+R94+R95+R96+R97+R98+R99</f>
        <v>50</v>
      </c>
      <c r="S83" s="96">
        <f>S84+S85+S86+S87+S88+S89+S90+S91+S92+S93+S94+S95+S96+S97+S98+S99</f>
        <v>0</v>
      </c>
    </row>
    <row r="84" spans="1:19" ht="15">
      <c r="A84" s="13"/>
      <c r="B84" s="72" t="s">
        <v>68</v>
      </c>
      <c r="C84" s="15">
        <f t="shared" si="11"/>
        <v>0</v>
      </c>
      <c r="D84" s="94">
        <f t="shared" si="12"/>
        <v>0</v>
      </c>
      <c r="E84" s="47"/>
      <c r="F84" s="41"/>
      <c r="G84" s="61"/>
      <c r="H84" s="15">
        <f t="shared" si="13"/>
        <v>0</v>
      </c>
      <c r="I84" s="47"/>
      <c r="J84" s="41"/>
      <c r="K84" s="61"/>
      <c r="L84" s="15">
        <f t="shared" si="14"/>
        <v>0</v>
      </c>
      <c r="M84" s="47"/>
      <c r="N84" s="41"/>
      <c r="O84" s="61"/>
      <c r="P84" s="15">
        <f t="shared" si="15"/>
        <v>0</v>
      </c>
      <c r="Q84" s="47"/>
      <c r="R84" s="41"/>
      <c r="S84" s="3"/>
    </row>
    <row r="85" spans="1:19" ht="15">
      <c r="A85" s="25"/>
      <c r="B85" s="75" t="s">
        <v>69</v>
      </c>
      <c r="C85" s="15">
        <f t="shared" si="11"/>
        <v>0</v>
      </c>
      <c r="D85" s="94">
        <f t="shared" si="12"/>
        <v>0</v>
      </c>
      <c r="E85" s="47"/>
      <c r="F85" s="41"/>
      <c r="G85" s="61"/>
      <c r="H85" s="15">
        <f t="shared" si="13"/>
        <v>0</v>
      </c>
      <c r="I85" s="47"/>
      <c r="J85" s="41"/>
      <c r="K85" s="61"/>
      <c r="L85" s="15">
        <f t="shared" si="14"/>
        <v>0</v>
      </c>
      <c r="M85" s="47"/>
      <c r="N85" s="41"/>
      <c r="O85" s="61"/>
      <c r="P85" s="15">
        <f t="shared" si="15"/>
        <v>0</v>
      </c>
      <c r="Q85" s="47"/>
      <c r="R85" s="41"/>
      <c r="S85" s="3"/>
    </row>
    <row r="86" spans="1:19" ht="15">
      <c r="A86" s="13"/>
      <c r="B86" s="72" t="s">
        <v>70</v>
      </c>
      <c r="C86" s="15">
        <f t="shared" si="11"/>
        <v>46</v>
      </c>
      <c r="D86" s="94">
        <f t="shared" si="12"/>
        <v>40</v>
      </c>
      <c r="E86" s="47"/>
      <c r="F86" s="41"/>
      <c r="G86" s="61">
        <v>40</v>
      </c>
      <c r="H86" s="15">
        <f t="shared" si="13"/>
        <v>6</v>
      </c>
      <c r="I86" s="47">
        <v>6</v>
      </c>
      <c r="J86" s="41"/>
      <c r="K86" s="61"/>
      <c r="L86" s="15">
        <f t="shared" si="14"/>
        <v>0</v>
      </c>
      <c r="M86" s="47"/>
      <c r="N86" s="41"/>
      <c r="O86" s="61"/>
      <c r="P86" s="15">
        <f t="shared" si="15"/>
        <v>0</v>
      </c>
      <c r="Q86" s="47"/>
      <c r="R86" s="41"/>
      <c r="S86" s="3"/>
    </row>
    <row r="87" spans="1:19" ht="15">
      <c r="A87" s="16"/>
      <c r="B87" s="70" t="s">
        <v>71</v>
      </c>
      <c r="C87" s="15">
        <f t="shared" si="11"/>
        <v>0</v>
      </c>
      <c r="D87" s="94">
        <f t="shared" si="12"/>
        <v>0</v>
      </c>
      <c r="E87" s="47"/>
      <c r="F87" s="41"/>
      <c r="G87" s="61"/>
      <c r="H87" s="15">
        <f t="shared" si="13"/>
        <v>0</v>
      </c>
      <c r="I87" s="47"/>
      <c r="J87" s="41"/>
      <c r="K87" s="61"/>
      <c r="L87" s="15">
        <f t="shared" si="14"/>
        <v>0</v>
      </c>
      <c r="M87" s="47"/>
      <c r="N87" s="41"/>
      <c r="O87" s="61"/>
      <c r="P87" s="15">
        <f t="shared" si="15"/>
        <v>0</v>
      </c>
      <c r="Q87" s="47"/>
      <c r="R87" s="41"/>
      <c r="S87" s="3"/>
    </row>
    <row r="88" spans="1:19" ht="15">
      <c r="A88" s="16"/>
      <c r="B88" s="70" t="s">
        <v>72</v>
      </c>
      <c r="C88" s="15">
        <f t="shared" si="11"/>
        <v>100</v>
      </c>
      <c r="D88" s="94">
        <f t="shared" si="12"/>
        <v>50</v>
      </c>
      <c r="E88" s="47">
        <v>50</v>
      </c>
      <c r="F88" s="41"/>
      <c r="G88" s="61"/>
      <c r="H88" s="15">
        <f t="shared" si="13"/>
        <v>50</v>
      </c>
      <c r="I88" s="47">
        <v>30</v>
      </c>
      <c r="J88" s="41">
        <v>20</v>
      </c>
      <c r="K88" s="61"/>
      <c r="L88" s="15">
        <f t="shared" si="14"/>
        <v>0</v>
      </c>
      <c r="M88" s="47"/>
      <c r="N88" s="41"/>
      <c r="O88" s="61"/>
      <c r="P88" s="15">
        <f t="shared" si="15"/>
        <v>0</v>
      </c>
      <c r="Q88" s="47"/>
      <c r="R88" s="41"/>
      <c r="S88" s="3"/>
    </row>
    <row r="89" spans="1:19" ht="15">
      <c r="A89" s="16"/>
      <c r="B89" s="70" t="s">
        <v>73</v>
      </c>
      <c r="C89" s="15">
        <f t="shared" si="11"/>
        <v>100</v>
      </c>
      <c r="D89" s="94">
        <f t="shared" si="12"/>
        <v>40</v>
      </c>
      <c r="E89" s="47"/>
      <c r="F89" s="41">
        <v>20</v>
      </c>
      <c r="G89" s="61">
        <v>20</v>
      </c>
      <c r="H89" s="15">
        <f t="shared" si="13"/>
        <v>60</v>
      </c>
      <c r="I89" s="47">
        <v>20</v>
      </c>
      <c r="J89" s="41">
        <v>20</v>
      </c>
      <c r="K89" s="61">
        <v>20</v>
      </c>
      <c r="L89" s="15">
        <f t="shared" si="14"/>
        <v>0</v>
      </c>
      <c r="M89" s="47"/>
      <c r="N89" s="41"/>
      <c r="O89" s="61"/>
      <c r="P89" s="15">
        <f t="shared" si="15"/>
        <v>0</v>
      </c>
      <c r="Q89" s="47"/>
      <c r="R89" s="41"/>
      <c r="S89" s="3"/>
    </row>
    <row r="90" spans="1:19" ht="15">
      <c r="A90" s="16"/>
      <c r="B90" s="70" t="s">
        <v>74</v>
      </c>
      <c r="C90" s="15">
        <f t="shared" si="11"/>
        <v>1828</v>
      </c>
      <c r="D90" s="94">
        <f t="shared" si="12"/>
        <v>425</v>
      </c>
      <c r="E90" s="47">
        <v>70</v>
      </c>
      <c r="F90" s="41">
        <v>145</v>
      </c>
      <c r="G90" s="61">
        <v>210</v>
      </c>
      <c r="H90" s="15">
        <f t="shared" si="13"/>
        <v>1240</v>
      </c>
      <c r="I90" s="47">
        <v>100</v>
      </c>
      <c r="J90" s="41">
        <v>200</v>
      </c>
      <c r="K90" s="61">
        <v>940</v>
      </c>
      <c r="L90" s="15">
        <f t="shared" si="14"/>
        <v>200</v>
      </c>
      <c r="M90" s="47">
        <v>100</v>
      </c>
      <c r="N90" s="41"/>
      <c r="O90" s="61">
        <v>100</v>
      </c>
      <c r="P90" s="15">
        <f t="shared" si="15"/>
        <v>-37</v>
      </c>
      <c r="Q90" s="47">
        <v>-87</v>
      </c>
      <c r="R90" s="41">
        <v>50</v>
      </c>
      <c r="S90" s="92"/>
    </row>
    <row r="91" spans="1:19" ht="15">
      <c r="A91" s="16"/>
      <c r="B91" s="70" t="s">
        <v>75</v>
      </c>
      <c r="C91" s="15">
        <f t="shared" si="11"/>
        <v>0</v>
      </c>
      <c r="D91" s="94">
        <f t="shared" si="12"/>
        <v>0</v>
      </c>
      <c r="E91" s="47"/>
      <c r="F91" s="41"/>
      <c r="G91" s="61"/>
      <c r="H91" s="15">
        <f t="shared" si="13"/>
        <v>0</v>
      </c>
      <c r="I91" s="47"/>
      <c r="J91" s="41"/>
      <c r="K91" s="61"/>
      <c r="L91" s="15">
        <f t="shared" si="14"/>
        <v>0</v>
      </c>
      <c r="M91" s="47"/>
      <c r="N91" s="41"/>
      <c r="O91" s="61"/>
      <c r="P91" s="15">
        <f t="shared" si="15"/>
        <v>0</v>
      </c>
      <c r="Q91" s="47"/>
      <c r="R91" s="41"/>
      <c r="S91" s="3"/>
    </row>
    <row r="92" spans="1:19" ht="15">
      <c r="A92" s="16"/>
      <c r="B92" s="70" t="s">
        <v>76</v>
      </c>
      <c r="C92" s="15">
        <f t="shared" si="11"/>
        <v>100</v>
      </c>
      <c r="D92" s="94">
        <f t="shared" si="12"/>
        <v>100</v>
      </c>
      <c r="E92" s="47"/>
      <c r="F92" s="41">
        <v>100</v>
      </c>
      <c r="G92" s="61"/>
      <c r="H92" s="15">
        <f t="shared" si="13"/>
        <v>0</v>
      </c>
      <c r="I92" s="47"/>
      <c r="J92" s="41"/>
      <c r="K92" s="61"/>
      <c r="L92" s="15">
        <f t="shared" si="14"/>
        <v>0</v>
      </c>
      <c r="M92" s="47"/>
      <c r="N92" s="41"/>
      <c r="O92" s="61"/>
      <c r="P92" s="15">
        <f t="shared" si="15"/>
        <v>0</v>
      </c>
      <c r="Q92" s="47"/>
      <c r="R92" s="41"/>
      <c r="S92" s="3"/>
    </row>
    <row r="93" spans="1:19" ht="15">
      <c r="A93" s="16"/>
      <c r="B93" s="70" t="s">
        <v>77</v>
      </c>
      <c r="C93" s="15">
        <f t="shared" si="11"/>
        <v>0</v>
      </c>
      <c r="D93" s="94">
        <f t="shared" si="12"/>
        <v>0</v>
      </c>
      <c r="E93" s="47"/>
      <c r="F93" s="41"/>
      <c r="G93" s="61"/>
      <c r="H93" s="15">
        <f t="shared" si="13"/>
        <v>0</v>
      </c>
      <c r="I93" s="47"/>
      <c r="J93" s="41"/>
      <c r="K93" s="61"/>
      <c r="L93" s="15">
        <f t="shared" si="14"/>
        <v>0</v>
      </c>
      <c r="M93" s="47"/>
      <c r="N93" s="41"/>
      <c r="O93" s="61"/>
      <c r="P93" s="15">
        <f t="shared" si="15"/>
        <v>0</v>
      </c>
      <c r="Q93" s="47"/>
      <c r="R93" s="41"/>
      <c r="S93" s="3"/>
    </row>
    <row r="94" spans="1:19" ht="15">
      <c r="A94" s="16"/>
      <c r="B94" s="70" t="s">
        <v>78</v>
      </c>
      <c r="C94" s="15">
        <f t="shared" si="11"/>
        <v>0</v>
      </c>
      <c r="D94" s="94">
        <f t="shared" si="12"/>
        <v>0</v>
      </c>
      <c r="E94" s="47"/>
      <c r="F94" s="41"/>
      <c r="G94" s="61"/>
      <c r="H94" s="15">
        <f t="shared" si="13"/>
        <v>0</v>
      </c>
      <c r="I94" s="47"/>
      <c r="J94" s="41"/>
      <c r="K94" s="61"/>
      <c r="L94" s="15">
        <f t="shared" si="14"/>
        <v>0</v>
      </c>
      <c r="M94" s="47"/>
      <c r="N94" s="41"/>
      <c r="O94" s="61"/>
      <c r="P94" s="15">
        <f t="shared" si="15"/>
        <v>0</v>
      </c>
      <c r="Q94" s="47"/>
      <c r="R94" s="41"/>
      <c r="S94" s="3"/>
    </row>
    <row r="95" spans="1:19" ht="15">
      <c r="A95" s="16"/>
      <c r="B95" s="70" t="s">
        <v>79</v>
      </c>
      <c r="C95" s="15">
        <f t="shared" si="11"/>
        <v>1560</v>
      </c>
      <c r="D95" s="94">
        <f t="shared" si="12"/>
        <v>0</v>
      </c>
      <c r="E95" s="47"/>
      <c r="F95" s="41"/>
      <c r="G95" s="61"/>
      <c r="H95" s="15">
        <f t="shared" si="13"/>
        <v>60</v>
      </c>
      <c r="I95" s="47"/>
      <c r="J95" s="41"/>
      <c r="K95" s="61">
        <v>60</v>
      </c>
      <c r="L95" s="15">
        <f t="shared" si="14"/>
        <v>0</v>
      </c>
      <c r="M95" s="47"/>
      <c r="N95" s="41"/>
      <c r="O95" s="61"/>
      <c r="P95" s="15">
        <f t="shared" si="15"/>
        <v>1500</v>
      </c>
      <c r="Q95" s="47">
        <v>1500</v>
      </c>
      <c r="R95" s="41"/>
      <c r="S95" s="3"/>
    </row>
    <row r="96" spans="1:19" ht="15">
      <c r="A96" s="16"/>
      <c r="B96" s="76" t="s">
        <v>80</v>
      </c>
      <c r="C96" s="15">
        <f t="shared" si="11"/>
        <v>0</v>
      </c>
      <c r="D96" s="94">
        <f t="shared" si="12"/>
        <v>0</v>
      </c>
      <c r="E96" s="47"/>
      <c r="F96" s="41"/>
      <c r="G96" s="61"/>
      <c r="H96" s="15">
        <f t="shared" si="13"/>
        <v>0</v>
      </c>
      <c r="I96" s="47"/>
      <c r="J96" s="41"/>
      <c r="K96" s="61"/>
      <c r="L96" s="15">
        <f t="shared" si="14"/>
        <v>0</v>
      </c>
      <c r="M96" s="47"/>
      <c r="N96" s="41"/>
      <c r="O96" s="61"/>
      <c r="P96" s="15">
        <f t="shared" si="15"/>
        <v>0</v>
      </c>
      <c r="Q96" s="47"/>
      <c r="R96" s="41"/>
      <c r="S96" s="3"/>
    </row>
    <row r="97" spans="1:19" ht="15">
      <c r="A97" s="16"/>
      <c r="B97" s="70" t="s">
        <v>81</v>
      </c>
      <c r="C97" s="15">
        <f t="shared" si="11"/>
        <v>0</v>
      </c>
      <c r="D97" s="94">
        <f t="shared" si="12"/>
        <v>0</v>
      </c>
      <c r="E97" s="47"/>
      <c r="F97" s="41"/>
      <c r="G97" s="61"/>
      <c r="H97" s="15">
        <f t="shared" si="13"/>
        <v>0</v>
      </c>
      <c r="I97" s="47"/>
      <c r="J97" s="41"/>
      <c r="K97" s="61"/>
      <c r="L97" s="15">
        <f t="shared" si="14"/>
        <v>0</v>
      </c>
      <c r="M97" s="47"/>
      <c r="N97" s="41"/>
      <c r="O97" s="61"/>
      <c r="P97" s="15">
        <f t="shared" si="15"/>
        <v>0</v>
      </c>
      <c r="Q97" s="47"/>
      <c r="R97" s="41"/>
      <c r="S97" s="3"/>
    </row>
    <row r="98" spans="1:19" ht="15">
      <c r="A98" s="16"/>
      <c r="B98" s="70" t="s">
        <v>82</v>
      </c>
      <c r="C98" s="15">
        <f t="shared" si="11"/>
        <v>0</v>
      </c>
      <c r="D98" s="94">
        <f t="shared" si="12"/>
        <v>0</v>
      </c>
      <c r="E98" s="47"/>
      <c r="F98" s="41"/>
      <c r="G98" s="61"/>
      <c r="H98" s="15">
        <f t="shared" si="13"/>
        <v>0</v>
      </c>
      <c r="I98" s="47"/>
      <c r="J98" s="41"/>
      <c r="K98" s="61"/>
      <c r="L98" s="15">
        <f t="shared" si="14"/>
        <v>0</v>
      </c>
      <c r="M98" s="47"/>
      <c r="N98" s="41"/>
      <c r="O98" s="61"/>
      <c r="P98" s="15">
        <f t="shared" si="15"/>
        <v>0</v>
      </c>
      <c r="Q98" s="47"/>
      <c r="R98" s="41"/>
      <c r="S98" s="92"/>
    </row>
    <row r="99" spans="1:19" ht="15.75" thickBot="1">
      <c r="A99" s="16"/>
      <c r="B99" s="70" t="s">
        <v>83</v>
      </c>
      <c r="C99" s="15">
        <f t="shared" si="11"/>
        <v>0</v>
      </c>
      <c r="D99" s="94">
        <f t="shared" si="12"/>
        <v>0</v>
      </c>
      <c r="E99" s="47"/>
      <c r="F99" s="41"/>
      <c r="G99" s="61"/>
      <c r="H99" s="15">
        <f t="shared" si="13"/>
        <v>0</v>
      </c>
      <c r="I99" s="47"/>
      <c r="J99" s="41"/>
      <c r="K99" s="61"/>
      <c r="L99" s="15">
        <f t="shared" si="14"/>
        <v>0</v>
      </c>
      <c r="M99" s="47"/>
      <c r="N99" s="41"/>
      <c r="O99" s="61"/>
      <c r="P99" s="15">
        <f t="shared" si="15"/>
        <v>0</v>
      </c>
      <c r="Q99" s="47"/>
      <c r="R99" s="41"/>
      <c r="S99" s="93"/>
    </row>
    <row r="100" spans="1:19" ht="16.5" thickBot="1">
      <c r="A100" s="21">
        <v>5</v>
      </c>
      <c r="B100" s="5" t="s">
        <v>100</v>
      </c>
      <c r="C100" s="15">
        <f t="shared" si="11"/>
        <v>0</v>
      </c>
      <c r="D100" s="94">
        <f t="shared" si="12"/>
        <v>0</v>
      </c>
      <c r="E100" s="47"/>
      <c r="F100" s="41"/>
      <c r="G100" s="61"/>
      <c r="H100" s="15">
        <f t="shared" si="13"/>
        <v>0</v>
      </c>
      <c r="I100" s="47"/>
      <c r="J100" s="41"/>
      <c r="K100" s="61"/>
      <c r="L100" s="15">
        <f t="shared" si="14"/>
        <v>0</v>
      </c>
      <c r="M100" s="47"/>
      <c r="N100" s="41"/>
      <c r="O100" s="61"/>
      <c r="P100" s="15">
        <f t="shared" si="15"/>
        <v>0</v>
      </c>
      <c r="Q100" s="47"/>
      <c r="R100" s="41"/>
      <c r="S100" s="3"/>
    </row>
    <row r="101" spans="1:19" ht="15.75" thickBot="1">
      <c r="A101" s="27"/>
      <c r="B101" s="28"/>
      <c r="C101" s="15">
        <f t="shared" si="11"/>
        <v>0</v>
      </c>
      <c r="D101" s="94">
        <f t="shared" si="12"/>
        <v>0</v>
      </c>
      <c r="E101" s="47"/>
      <c r="F101" s="41"/>
      <c r="G101" s="61"/>
      <c r="H101" s="15">
        <f t="shared" si="13"/>
        <v>0</v>
      </c>
      <c r="I101" s="47"/>
      <c r="J101" s="41"/>
      <c r="K101" s="61"/>
      <c r="L101" s="15">
        <f t="shared" si="14"/>
        <v>0</v>
      </c>
      <c r="M101" s="47"/>
      <c r="N101" s="41"/>
      <c r="O101" s="61"/>
      <c r="P101" s="15">
        <f t="shared" si="15"/>
        <v>0</v>
      </c>
      <c r="Q101" s="47"/>
      <c r="R101" s="41"/>
      <c r="S101" s="3"/>
    </row>
    <row r="102" spans="1:19" ht="16.5" thickBot="1">
      <c r="A102" s="27">
        <v>6</v>
      </c>
      <c r="B102" s="6" t="s">
        <v>101</v>
      </c>
      <c r="C102" s="98">
        <f t="shared" si="11"/>
        <v>48</v>
      </c>
      <c r="D102" s="99">
        <f t="shared" si="12"/>
        <v>48</v>
      </c>
      <c r="E102" s="96">
        <f>E103+E104</f>
        <v>48</v>
      </c>
      <c r="F102" s="96">
        <f>F103+F104</f>
        <v>0</v>
      </c>
      <c r="G102" s="96">
        <f>G103+G104</f>
        <v>0</v>
      </c>
      <c r="H102" s="98">
        <f t="shared" si="13"/>
        <v>0</v>
      </c>
      <c r="I102" s="96">
        <f>I103+I104</f>
        <v>0</v>
      </c>
      <c r="J102" s="96">
        <f>J103+J104</f>
        <v>0</v>
      </c>
      <c r="K102" s="96">
        <f>K103+K104</f>
        <v>0</v>
      </c>
      <c r="L102" s="98">
        <f t="shared" si="14"/>
        <v>0</v>
      </c>
      <c r="M102" s="96">
        <f>M103+M104</f>
        <v>0</v>
      </c>
      <c r="N102" s="96">
        <f>N103+N104</f>
        <v>0</v>
      </c>
      <c r="O102" s="96">
        <f>O103+O104</f>
        <v>0</v>
      </c>
      <c r="P102" s="98">
        <f t="shared" si="15"/>
        <v>0</v>
      </c>
      <c r="Q102" s="96">
        <f>Q103+Q104</f>
        <v>0</v>
      </c>
      <c r="R102" s="96">
        <f>R103+R104</f>
        <v>0</v>
      </c>
      <c r="S102" s="96">
        <f>S103+S104</f>
        <v>0</v>
      </c>
    </row>
    <row r="103" spans="1:19" ht="15">
      <c r="A103" s="27"/>
      <c r="B103" s="77" t="s">
        <v>84</v>
      </c>
      <c r="C103" s="15">
        <f t="shared" si="11"/>
        <v>48</v>
      </c>
      <c r="D103" s="94">
        <f t="shared" si="12"/>
        <v>48</v>
      </c>
      <c r="E103" s="47">
        <v>48</v>
      </c>
      <c r="F103" s="41"/>
      <c r="G103" s="61"/>
      <c r="H103" s="15">
        <f t="shared" si="13"/>
        <v>0</v>
      </c>
      <c r="I103" s="47"/>
      <c r="J103" s="41"/>
      <c r="K103" s="61"/>
      <c r="L103" s="15">
        <f t="shared" si="14"/>
        <v>0</v>
      </c>
      <c r="M103" s="47"/>
      <c r="N103" s="41"/>
      <c r="O103" s="61"/>
      <c r="P103" s="15">
        <f t="shared" si="15"/>
        <v>0</v>
      </c>
      <c r="Q103" s="47"/>
      <c r="R103" s="41"/>
      <c r="S103" s="3"/>
    </row>
    <row r="104" spans="1:19" ht="15">
      <c r="A104" s="27"/>
      <c r="B104" s="78" t="s">
        <v>85</v>
      </c>
      <c r="C104" s="15">
        <f t="shared" si="11"/>
        <v>0</v>
      </c>
      <c r="D104" s="94">
        <f t="shared" si="12"/>
        <v>0</v>
      </c>
      <c r="E104" s="47"/>
      <c r="F104" s="41"/>
      <c r="G104" s="61"/>
      <c r="H104" s="15">
        <f t="shared" si="13"/>
        <v>0</v>
      </c>
      <c r="I104" s="47"/>
      <c r="J104" s="41"/>
      <c r="K104" s="61"/>
      <c r="L104" s="15">
        <f t="shared" si="14"/>
        <v>0</v>
      </c>
      <c r="M104" s="47"/>
      <c r="N104" s="41"/>
      <c r="O104" s="61"/>
      <c r="P104" s="15">
        <f t="shared" si="15"/>
        <v>0</v>
      </c>
      <c r="Q104" s="47"/>
      <c r="R104" s="41"/>
      <c r="S104" s="3"/>
    </row>
    <row r="105" spans="1:19" ht="15.75" thickBot="1">
      <c r="A105" s="27"/>
      <c r="B105" s="79"/>
      <c r="C105" s="15">
        <f t="shared" si="11"/>
        <v>0</v>
      </c>
      <c r="D105" s="94">
        <f t="shared" si="12"/>
        <v>0</v>
      </c>
      <c r="E105" s="47"/>
      <c r="F105" s="41"/>
      <c r="G105" s="61"/>
      <c r="H105" s="15">
        <f t="shared" si="13"/>
        <v>0</v>
      </c>
      <c r="I105" s="47"/>
      <c r="J105" s="41"/>
      <c r="K105" s="61"/>
      <c r="L105" s="15">
        <f t="shared" si="14"/>
        <v>0</v>
      </c>
      <c r="M105" s="47"/>
      <c r="N105" s="41"/>
      <c r="O105" s="61"/>
      <c r="P105" s="15">
        <f t="shared" si="15"/>
        <v>0</v>
      </c>
      <c r="Q105" s="47"/>
      <c r="R105" s="41"/>
      <c r="S105" s="3"/>
    </row>
    <row r="106" spans="1:19" ht="15.75" thickBot="1">
      <c r="A106" s="8">
        <v>7</v>
      </c>
      <c r="B106" s="80" t="s">
        <v>86</v>
      </c>
      <c r="C106" s="98">
        <f>D106+H106+L106+P106</f>
        <v>0</v>
      </c>
      <c r="D106" s="99">
        <f t="shared" si="12"/>
        <v>0</v>
      </c>
      <c r="E106" s="100">
        <f>E107+E108+E109+E110+E112+E113+E115+E116+E117+E118</f>
        <v>0</v>
      </c>
      <c r="F106" s="100">
        <f>F107+F108+F109+F110+F112+F113+F115+F116+F117+F118</f>
        <v>0</v>
      </c>
      <c r="G106" s="100">
        <f>G107+G108+G109+G110+G112+G113+G115+G116+G117+G118</f>
        <v>0</v>
      </c>
      <c r="H106" s="98">
        <f t="shared" si="13"/>
        <v>0</v>
      </c>
      <c r="I106" s="100">
        <f>I107+I108+I109+I110+I112+I113+I115+I116+I117+I118</f>
        <v>0</v>
      </c>
      <c r="J106" s="100">
        <f>J107+J108+J109+J110+J112+J113+J115+J116+J117+J118</f>
        <v>0</v>
      </c>
      <c r="K106" s="100">
        <f>K107+K108+K109+K110+K112+K113+K115+K116+K117+K118</f>
        <v>0</v>
      </c>
      <c r="L106" s="98">
        <f t="shared" si="14"/>
        <v>0</v>
      </c>
      <c r="M106" s="100">
        <f>M107+M108+M109+M110+M112+M113+M115+M116+M117+M118</f>
        <v>0</v>
      </c>
      <c r="N106" s="100">
        <f>N111</f>
        <v>0</v>
      </c>
      <c r="O106" s="100">
        <f>O107+O108+O109+O110+O112+O113+O115+O116+O117+O118</f>
        <v>0</v>
      </c>
      <c r="P106" s="98">
        <f t="shared" si="15"/>
        <v>0</v>
      </c>
      <c r="Q106" s="100">
        <f>Q107+Q108+Q109+Q110+Q112+Q113+Q115+Q116+Q117+Q118</f>
        <v>0</v>
      </c>
      <c r="R106" s="100">
        <f>R107+R108+R109+R110+R112+R113+R115+R116+R117+R118</f>
        <v>0</v>
      </c>
      <c r="S106" s="100">
        <f>S107+S108+S109+S110+S112+S113+S115+S116+S117+S118</f>
        <v>0</v>
      </c>
    </row>
    <row r="107" spans="1:19" ht="15">
      <c r="A107" s="29"/>
      <c r="B107" s="114" t="s">
        <v>87</v>
      </c>
      <c r="C107" s="15">
        <f t="shared" si="11"/>
        <v>0</v>
      </c>
      <c r="D107" s="94">
        <f t="shared" si="12"/>
        <v>0</v>
      </c>
      <c r="E107" s="50"/>
      <c r="F107" s="44"/>
      <c r="G107" s="67"/>
      <c r="H107" s="15">
        <f t="shared" si="13"/>
        <v>0</v>
      </c>
      <c r="I107" s="50"/>
      <c r="J107" s="44"/>
      <c r="K107" s="67"/>
      <c r="L107" s="15">
        <f t="shared" si="14"/>
        <v>0</v>
      </c>
      <c r="M107" s="50"/>
      <c r="N107" s="44"/>
      <c r="O107" s="67"/>
      <c r="P107" s="15">
        <f t="shared" si="15"/>
        <v>0</v>
      </c>
      <c r="Q107" s="50"/>
      <c r="R107" s="44"/>
      <c r="S107" s="3"/>
    </row>
    <row r="108" spans="1:19" ht="15">
      <c r="A108" s="30"/>
      <c r="B108" s="115" t="s">
        <v>88</v>
      </c>
      <c r="C108" s="15">
        <f t="shared" si="11"/>
        <v>0</v>
      </c>
      <c r="D108" s="94">
        <f t="shared" si="12"/>
        <v>0</v>
      </c>
      <c r="E108" s="50"/>
      <c r="F108" s="44"/>
      <c r="G108" s="67"/>
      <c r="H108" s="15">
        <f t="shared" si="13"/>
        <v>0</v>
      </c>
      <c r="I108" s="50"/>
      <c r="J108" s="44"/>
      <c r="K108" s="67"/>
      <c r="L108" s="15">
        <f t="shared" si="14"/>
        <v>0</v>
      </c>
      <c r="M108" s="50"/>
      <c r="N108" s="44"/>
      <c r="O108" s="67"/>
      <c r="P108" s="15">
        <f t="shared" si="15"/>
        <v>0</v>
      </c>
      <c r="Q108" s="50"/>
      <c r="R108" s="44"/>
      <c r="S108" s="3"/>
    </row>
    <row r="109" spans="1:19" ht="15">
      <c r="A109" s="31"/>
      <c r="B109" s="116" t="s">
        <v>89</v>
      </c>
      <c r="C109" s="15">
        <f t="shared" si="11"/>
        <v>0</v>
      </c>
      <c r="D109" s="94">
        <f t="shared" si="12"/>
        <v>0</v>
      </c>
      <c r="E109" s="48"/>
      <c r="F109" s="45"/>
      <c r="G109" s="65"/>
      <c r="H109" s="15">
        <f t="shared" si="13"/>
        <v>0</v>
      </c>
      <c r="I109" s="48"/>
      <c r="J109" s="45"/>
      <c r="K109" s="65"/>
      <c r="L109" s="15">
        <f t="shared" si="14"/>
        <v>0</v>
      </c>
      <c r="M109" s="68"/>
      <c r="N109" s="43"/>
      <c r="O109" s="69"/>
      <c r="P109" s="15">
        <f t="shared" si="15"/>
        <v>0</v>
      </c>
      <c r="Q109" s="68"/>
      <c r="R109" s="43"/>
      <c r="S109" s="3"/>
    </row>
    <row r="110" spans="1:19" ht="15">
      <c r="A110" s="30"/>
      <c r="B110" s="117" t="s">
        <v>90</v>
      </c>
      <c r="C110" s="15">
        <f t="shared" si="11"/>
        <v>0</v>
      </c>
      <c r="D110" s="94">
        <f t="shared" si="12"/>
        <v>0</v>
      </c>
      <c r="E110" s="50"/>
      <c r="F110" s="44"/>
      <c r="G110" s="67"/>
      <c r="H110" s="15">
        <f t="shared" si="13"/>
        <v>0</v>
      </c>
      <c r="I110" s="50"/>
      <c r="J110" s="44"/>
      <c r="K110" s="67"/>
      <c r="L110" s="15">
        <f t="shared" si="14"/>
        <v>0</v>
      </c>
      <c r="M110" s="50"/>
      <c r="N110" s="44"/>
      <c r="O110" s="67"/>
      <c r="P110" s="15">
        <f t="shared" si="15"/>
        <v>0</v>
      </c>
      <c r="Q110" s="50"/>
      <c r="R110" s="44"/>
      <c r="S110" s="3"/>
    </row>
    <row r="111" spans="1:19" ht="15">
      <c r="A111" s="30"/>
      <c r="B111" s="117" t="s">
        <v>91</v>
      </c>
      <c r="C111" s="15">
        <f t="shared" si="11"/>
        <v>0</v>
      </c>
      <c r="D111" s="94">
        <f t="shared" si="12"/>
        <v>0</v>
      </c>
      <c r="E111" s="50"/>
      <c r="F111" s="44"/>
      <c r="G111" s="67"/>
      <c r="H111" s="15">
        <f t="shared" si="13"/>
        <v>0</v>
      </c>
      <c r="I111" s="50"/>
      <c r="J111" s="44"/>
      <c r="K111" s="67"/>
      <c r="L111" s="15">
        <f t="shared" si="14"/>
        <v>0</v>
      </c>
      <c r="M111" s="50"/>
      <c r="N111" s="44"/>
      <c r="O111" s="67"/>
      <c r="P111" s="15">
        <f t="shared" si="15"/>
        <v>0</v>
      </c>
      <c r="Q111" s="50"/>
      <c r="R111" s="44"/>
      <c r="S111" s="3"/>
    </row>
    <row r="112" spans="1:19" ht="15">
      <c r="A112" s="30"/>
      <c r="B112" s="117" t="s">
        <v>92</v>
      </c>
      <c r="C112" s="15">
        <f t="shared" si="11"/>
        <v>0</v>
      </c>
      <c r="D112" s="94">
        <f t="shared" si="12"/>
        <v>0</v>
      </c>
      <c r="E112" s="50"/>
      <c r="F112" s="44"/>
      <c r="G112" s="67"/>
      <c r="H112" s="15">
        <f t="shared" si="13"/>
        <v>0</v>
      </c>
      <c r="I112" s="50"/>
      <c r="J112" s="44"/>
      <c r="K112" s="67"/>
      <c r="L112" s="15">
        <f t="shared" si="14"/>
        <v>0</v>
      </c>
      <c r="M112" s="50"/>
      <c r="N112" s="44"/>
      <c r="O112" s="67"/>
      <c r="P112" s="15">
        <f t="shared" si="15"/>
        <v>0</v>
      </c>
      <c r="Q112" s="50"/>
      <c r="R112" s="44"/>
      <c r="S112" s="3"/>
    </row>
    <row r="113" spans="1:19" ht="15">
      <c r="A113" s="30"/>
      <c r="B113" s="117" t="s">
        <v>93</v>
      </c>
      <c r="C113" s="15">
        <f t="shared" si="11"/>
        <v>0</v>
      </c>
      <c r="D113" s="94">
        <f t="shared" si="12"/>
        <v>0</v>
      </c>
      <c r="E113" s="50"/>
      <c r="F113" s="44"/>
      <c r="G113" s="67"/>
      <c r="H113" s="15">
        <f t="shared" si="13"/>
        <v>0</v>
      </c>
      <c r="I113" s="50"/>
      <c r="J113" s="44"/>
      <c r="K113" s="67"/>
      <c r="L113" s="15">
        <f t="shared" si="14"/>
        <v>0</v>
      </c>
      <c r="M113" s="50"/>
      <c r="N113" s="44"/>
      <c r="O113" s="67"/>
      <c r="P113" s="15">
        <f t="shared" si="15"/>
        <v>0</v>
      </c>
      <c r="Q113" s="50"/>
      <c r="R113" s="44"/>
      <c r="S113" s="3"/>
    </row>
    <row r="114" spans="1:19" ht="33" customHeight="1">
      <c r="A114" s="30"/>
      <c r="B114" s="118" t="s">
        <v>102</v>
      </c>
      <c r="C114" s="15">
        <f t="shared" si="11"/>
        <v>0</v>
      </c>
      <c r="D114" s="94">
        <f t="shared" si="12"/>
        <v>0</v>
      </c>
      <c r="E114" s="50"/>
      <c r="F114" s="44"/>
      <c r="G114" s="67"/>
      <c r="H114" s="15">
        <f t="shared" si="13"/>
        <v>0</v>
      </c>
      <c r="I114" s="50"/>
      <c r="J114" s="44"/>
      <c r="K114" s="67"/>
      <c r="L114" s="15">
        <f t="shared" si="14"/>
        <v>0</v>
      </c>
      <c r="M114" s="50"/>
      <c r="N114" s="44"/>
      <c r="O114" s="67"/>
      <c r="P114" s="15">
        <f t="shared" si="15"/>
        <v>0</v>
      </c>
      <c r="Q114" s="50"/>
      <c r="R114" s="44"/>
      <c r="S114" s="3"/>
    </row>
    <row r="115" spans="1:19" ht="15">
      <c r="A115" s="30"/>
      <c r="B115" s="119" t="s">
        <v>94</v>
      </c>
      <c r="C115" s="15">
        <f t="shared" si="11"/>
        <v>0</v>
      </c>
      <c r="D115" s="94">
        <f t="shared" si="12"/>
        <v>0</v>
      </c>
      <c r="E115" s="50"/>
      <c r="F115" s="44"/>
      <c r="G115" s="67"/>
      <c r="H115" s="15">
        <f t="shared" si="13"/>
        <v>0</v>
      </c>
      <c r="I115" s="50"/>
      <c r="J115" s="44"/>
      <c r="K115" s="67"/>
      <c r="L115" s="15">
        <f t="shared" si="14"/>
        <v>0</v>
      </c>
      <c r="M115" s="50"/>
      <c r="N115" s="44"/>
      <c r="O115" s="67"/>
      <c r="P115" s="15">
        <f t="shared" si="15"/>
        <v>0</v>
      </c>
      <c r="Q115" s="50"/>
      <c r="R115" s="44"/>
      <c r="S115" s="3"/>
    </row>
    <row r="116" spans="1:19" ht="15">
      <c r="A116" s="30"/>
      <c r="B116" s="119" t="s">
        <v>95</v>
      </c>
      <c r="C116" s="15">
        <f t="shared" si="11"/>
        <v>0</v>
      </c>
      <c r="D116" s="94">
        <f t="shared" si="12"/>
        <v>0</v>
      </c>
      <c r="E116" s="50"/>
      <c r="F116" s="44"/>
      <c r="G116" s="67"/>
      <c r="H116" s="15">
        <f t="shared" si="13"/>
        <v>0</v>
      </c>
      <c r="I116" s="50"/>
      <c r="J116" s="44"/>
      <c r="K116" s="67"/>
      <c r="L116" s="15">
        <f t="shared" si="14"/>
        <v>0</v>
      </c>
      <c r="M116" s="50"/>
      <c r="N116" s="44"/>
      <c r="O116" s="67"/>
      <c r="P116" s="15">
        <f t="shared" si="15"/>
        <v>0</v>
      </c>
      <c r="Q116" s="50"/>
      <c r="R116" s="44"/>
      <c r="S116" s="3"/>
    </row>
    <row r="117" spans="1:19" ht="15">
      <c r="A117" s="32"/>
      <c r="B117" s="119" t="s">
        <v>96</v>
      </c>
      <c r="C117" s="15">
        <f t="shared" si="11"/>
        <v>0</v>
      </c>
      <c r="D117" s="94">
        <f t="shared" si="12"/>
        <v>0</v>
      </c>
      <c r="E117" s="50"/>
      <c r="F117" s="44"/>
      <c r="G117" s="67"/>
      <c r="H117" s="15">
        <f t="shared" si="13"/>
        <v>0</v>
      </c>
      <c r="I117" s="50"/>
      <c r="J117" s="44"/>
      <c r="K117" s="67"/>
      <c r="L117" s="15">
        <f t="shared" si="14"/>
        <v>0</v>
      </c>
      <c r="M117" s="50"/>
      <c r="N117" s="44"/>
      <c r="O117" s="67"/>
      <c r="P117" s="15">
        <f t="shared" si="15"/>
        <v>0</v>
      </c>
      <c r="Q117" s="50"/>
      <c r="R117" s="44"/>
      <c r="S117" s="3"/>
    </row>
    <row r="118" spans="1:19" ht="15.75" thickBot="1">
      <c r="A118" s="33"/>
      <c r="B118" s="120" t="s">
        <v>97</v>
      </c>
      <c r="C118" s="15">
        <f t="shared" si="11"/>
        <v>0</v>
      </c>
      <c r="D118" s="94">
        <f t="shared" si="12"/>
        <v>0</v>
      </c>
      <c r="E118" s="50"/>
      <c r="F118" s="44"/>
      <c r="G118" s="67"/>
      <c r="H118" s="15">
        <f t="shared" si="13"/>
        <v>0</v>
      </c>
      <c r="I118" s="50"/>
      <c r="J118" s="44"/>
      <c r="K118" s="67"/>
      <c r="L118" s="15">
        <f t="shared" si="14"/>
        <v>0</v>
      </c>
      <c r="M118" s="50"/>
      <c r="N118" s="44"/>
      <c r="O118" s="67"/>
      <c r="P118" s="15">
        <f t="shared" si="15"/>
        <v>0</v>
      </c>
      <c r="Q118" s="50"/>
      <c r="R118" s="44"/>
      <c r="S118" s="3"/>
    </row>
    <row r="119" spans="1:19" ht="15.75" thickBot="1">
      <c r="A119" s="34"/>
      <c r="B119" s="81" t="s">
        <v>98</v>
      </c>
      <c r="C119" s="108">
        <f>C6+C18+C21+C106+C102</f>
        <v>123348</v>
      </c>
      <c r="D119" s="108">
        <f aca="true" t="shared" si="16" ref="D119:S119">D6+D18+D21+D106+D102</f>
        <v>35098</v>
      </c>
      <c r="E119" s="108">
        <f t="shared" si="16"/>
        <v>11348</v>
      </c>
      <c r="F119" s="108">
        <f t="shared" si="16"/>
        <v>11900</v>
      </c>
      <c r="G119" s="108">
        <f t="shared" si="16"/>
        <v>11850</v>
      </c>
      <c r="H119" s="108">
        <f t="shared" si="16"/>
        <v>27300</v>
      </c>
      <c r="I119" s="108">
        <f t="shared" si="16"/>
        <v>11651</v>
      </c>
      <c r="J119" s="108">
        <f t="shared" si="16"/>
        <v>7650</v>
      </c>
      <c r="K119" s="108">
        <f t="shared" si="16"/>
        <v>7999</v>
      </c>
      <c r="L119" s="108">
        <f t="shared" si="16"/>
        <v>19450</v>
      </c>
      <c r="M119" s="108">
        <f t="shared" si="16"/>
        <v>8300</v>
      </c>
      <c r="N119" s="108">
        <f t="shared" si="16"/>
        <v>5600</v>
      </c>
      <c r="O119" s="108">
        <f t="shared" si="16"/>
        <v>5550</v>
      </c>
      <c r="P119" s="108">
        <f t="shared" si="16"/>
        <v>41500</v>
      </c>
      <c r="Q119" s="108">
        <f t="shared" si="16"/>
        <v>36900</v>
      </c>
      <c r="R119" s="108">
        <f t="shared" si="16"/>
        <v>2700</v>
      </c>
      <c r="S119" s="108">
        <f t="shared" si="16"/>
        <v>1900</v>
      </c>
    </row>
    <row r="120" spans="1:19" ht="15">
      <c r="A120" s="35"/>
      <c r="B120" s="35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1"/>
    </row>
    <row r="122" spans="4:14" ht="15">
      <c r="D122" t="s">
        <v>148</v>
      </c>
      <c r="N122" t="s">
        <v>149</v>
      </c>
    </row>
    <row r="123" spans="4:14" ht="15">
      <c r="D123" t="s">
        <v>130</v>
      </c>
      <c r="N123" t="s">
        <v>150</v>
      </c>
    </row>
  </sheetData>
  <sheetProtection/>
  <mergeCells count="7">
    <mergeCell ref="A4:A5"/>
    <mergeCell ref="B4:B5"/>
    <mergeCell ref="C4:C5"/>
    <mergeCell ref="D4:S4"/>
    <mergeCell ref="A58:A59"/>
    <mergeCell ref="B58:B59"/>
    <mergeCell ref="D58:P58"/>
  </mergeCells>
  <printOptions/>
  <pageMargins left="0.25" right="0.25" top="0.75" bottom="0.75" header="0.3" footer="0.3"/>
  <pageSetup fitToHeight="0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2023-11-02T10:44:03Z</cp:lastPrinted>
  <dcterms:created xsi:type="dcterms:W3CDTF">2015-02-20T08:41:20Z</dcterms:created>
  <dcterms:modified xsi:type="dcterms:W3CDTF">2023-12-11T12:13:20Z</dcterms:modified>
  <cp:category/>
  <cp:version/>
  <cp:contentType/>
  <cp:contentStatus/>
</cp:coreProperties>
</file>