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Inf per prokurimet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D11" i="1"/>
  <c r="E14" i="1" l="1"/>
  <c r="D14" i="1"/>
  <c r="D34" i="1" l="1"/>
  <c r="D33" i="1"/>
  <c r="D32" i="1"/>
  <c r="D31" i="1"/>
  <c r="D30" i="1"/>
  <c r="D29" i="1"/>
  <c r="D28" i="1"/>
  <c r="D27" i="1"/>
  <c r="D26" i="1"/>
  <c r="D25" i="1"/>
  <c r="D24" i="1"/>
  <c r="E23" i="1"/>
  <c r="E35" i="1" s="1"/>
  <c r="E36" i="1" s="1"/>
  <c r="D23" i="1"/>
  <c r="D22" i="1"/>
  <c r="D21" i="1"/>
  <c r="D20" i="1"/>
  <c r="D19" i="1"/>
  <c r="D18" i="1"/>
  <c r="D17" i="1"/>
  <c r="D35" i="1" s="1"/>
  <c r="D13" i="1"/>
  <c r="D36" i="1" s="1"/>
  <c r="D12" i="1"/>
</calcChain>
</file>

<file path=xl/sharedStrings.xml><?xml version="1.0" encoding="utf-8"?>
<sst xmlns="http://schemas.openxmlformats.org/spreadsheetml/2006/main" count="122" uniqueCount="66">
  <si>
    <t>Republika e Shqipërisë</t>
  </si>
  <si>
    <t>Regjistri i Parashikimit  te Prokurimeve Publike  per vitin 2022</t>
  </si>
  <si>
    <t xml:space="preserve"> Autoriteti kontraktor:  Gjykata e Apelit  Tirane</t>
  </si>
  <si>
    <t>leke</t>
  </si>
  <si>
    <t>Nr</t>
  </si>
  <si>
    <t>Objekti i prokurimit</t>
  </si>
  <si>
    <t>Kodi I projektit</t>
  </si>
  <si>
    <t>Fondi i limit ( pa  TVSH)</t>
  </si>
  <si>
    <t>Fondi i limit ( me TVSH)</t>
  </si>
  <si>
    <t>Vlera e kontrates (me TVSH)</t>
  </si>
  <si>
    <t>Lloji i procedures se prokurimit</t>
  </si>
  <si>
    <t>CPV Kod</t>
  </si>
  <si>
    <t>Koha e zhvillimit te procedures</t>
  </si>
  <si>
    <t>Burimi i financimit</t>
  </si>
  <si>
    <t xml:space="preserve">ishte </t>
  </si>
  <si>
    <t>A</t>
  </si>
  <si>
    <t>Blerje Pajisje zyre</t>
  </si>
  <si>
    <t>M290072</t>
  </si>
  <si>
    <t>Kerkes per propozim</t>
  </si>
  <si>
    <t>Gjate vitit</t>
  </si>
  <si>
    <t>Buxh.Shtetit</t>
  </si>
  <si>
    <t>Blerje Pajisje elektronike</t>
  </si>
  <si>
    <t>18AD801</t>
  </si>
  <si>
    <t>Totali   A</t>
  </si>
  <si>
    <t>B</t>
  </si>
  <si>
    <t>Shtypshkrime</t>
  </si>
  <si>
    <t>92902AA</t>
  </si>
  <si>
    <t>Prokurim me vlere te vogel</t>
  </si>
  <si>
    <t xml:space="preserve">Kancelari + Leter </t>
  </si>
  <si>
    <t xml:space="preserve">Sherbim printimi </t>
  </si>
  <si>
    <t>Marreveshje kuader</t>
  </si>
  <si>
    <t>Materiale per pastrim</t>
  </si>
  <si>
    <t>Materiale dezinfektimi, maska, doreza etj</t>
  </si>
  <si>
    <t>Materiale dhe sherbime te ndryshme rutine</t>
  </si>
  <si>
    <t>Karburant dhe vaj  (a+b)</t>
  </si>
  <si>
    <t>a</t>
  </si>
  <si>
    <t>Karburant per automjete</t>
  </si>
  <si>
    <t>b</t>
  </si>
  <si>
    <t>Karburant per gjenerator</t>
  </si>
  <si>
    <t>c</t>
  </si>
  <si>
    <t>Karburant per kaldaje</t>
  </si>
  <si>
    <t>d</t>
  </si>
  <si>
    <t xml:space="preserve">Vaj                                                          </t>
  </si>
  <si>
    <t>Siguracione te mjeteve te transportit</t>
  </si>
  <si>
    <t xml:space="preserve">Janar </t>
  </si>
  <si>
    <t xml:space="preserve">Mirembajtje mjete transporti ( goma etj) </t>
  </si>
  <si>
    <t>Mirembajtje godine</t>
  </si>
  <si>
    <t>Korrik - Gusht</t>
  </si>
  <si>
    <t xml:space="preserve">Mirembajtje paisje elektronike </t>
  </si>
  <si>
    <t>Mirembajtje kondic</t>
  </si>
  <si>
    <t>Mirembajtje sistem ngrohje- ftohej</t>
  </si>
  <si>
    <t xml:space="preserve">Blerje ( PEMA E VIITTI TE RI+ aksesore) </t>
  </si>
  <si>
    <t>Totali   B</t>
  </si>
  <si>
    <t>Totali  A+ B</t>
  </si>
  <si>
    <t>Kancelar</t>
  </si>
  <si>
    <t xml:space="preserve"> ZV/ Kryetari Gjykates</t>
  </si>
  <si>
    <t>Lertida BALILI</t>
  </si>
  <si>
    <t xml:space="preserve">Valdete HOXHA </t>
  </si>
  <si>
    <t xml:space="preserve">Rikonstruksion godie </t>
  </si>
  <si>
    <t>M290066</t>
  </si>
  <si>
    <t xml:space="preserve">Studime Projektime </t>
  </si>
  <si>
    <t xml:space="preserve">Procedure e Hapur -Pune </t>
  </si>
  <si>
    <t xml:space="preserve">Nentor- Dhjetor </t>
  </si>
  <si>
    <t>M290068</t>
  </si>
  <si>
    <t>Proçedurë e Hapur e Thjeshtuar” - “Blerje Shërbimi</t>
  </si>
  <si>
    <t xml:space="preserve">Nentor -Dhjetor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</si>
</sst>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Times"/>
      <family val="1"/>
    </font>
    <font>
      <sz val="11"/>
      <name val="Times New Roman"/>
      <family val="1"/>
    </font>
    <font>
      <b/>
      <sz val="11"/>
      <color indexed="8"/>
      <name val="Times"/>
      <family val="1"/>
    </font>
    <font>
      <i/>
      <sz val="10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</cellStyleXfs>
  <cellXfs count="153">
    <xf numFmtId="0" fontId="0" fillId="0" borderId="0" xfId="0"/>
    <xf numFmtId="0" fontId="3" fillId="0" borderId="0" xfId="0" applyFont="1" applyAlignment="1"/>
    <xf numFmtId="0" fontId="4" fillId="0" borderId="0" xfId="0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0" fillId="0" borderId="0" xfId="1" applyNumberFormat="1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/>
    <xf numFmtId="165" fontId="3" fillId="0" borderId="0" xfId="1" applyNumberFormat="1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center"/>
    </xf>
    <xf numFmtId="165" fontId="3" fillId="0" borderId="0" xfId="1" applyNumberFormat="1" applyFont="1" applyAlignment="1">
      <alignment horizontal="right"/>
    </xf>
    <xf numFmtId="165" fontId="3" fillId="0" borderId="0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9" fillId="0" borderId="6" xfId="2" applyFont="1" applyFill="1" applyBorder="1" applyAlignment="1">
      <alignment horizontal="left"/>
    </xf>
    <xf numFmtId="0" fontId="9" fillId="0" borderId="7" xfId="2" applyFont="1" applyFill="1" applyBorder="1" applyAlignment="1">
      <alignment horizontal="left"/>
    </xf>
    <xf numFmtId="0" fontId="9" fillId="0" borderId="8" xfId="2" applyFont="1" applyFill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165" fontId="12" fillId="0" borderId="0" xfId="1" applyNumberFormat="1" applyFont="1" applyFill="1" applyBorder="1" applyAlignment="1"/>
    <xf numFmtId="0" fontId="13" fillId="0" borderId="16" xfId="0" applyFont="1" applyFill="1" applyBorder="1" applyAlignment="1">
      <alignment horizontal="left"/>
    </xf>
    <xf numFmtId="3" fontId="13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165" fontId="15" fillId="0" borderId="0" xfId="1" applyNumberFormat="1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8" fillId="0" borderId="20" xfId="0" applyFont="1" applyBorder="1" applyAlignment="1"/>
    <xf numFmtId="3" fontId="8" fillId="0" borderId="17" xfId="0" applyNumberFormat="1" applyFont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17" fillId="0" borderId="19" xfId="5" applyNumberFormat="1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/>
    <xf numFmtId="165" fontId="0" fillId="0" borderId="0" xfId="0" applyNumberFormat="1"/>
    <xf numFmtId="0" fontId="18" fillId="0" borderId="20" xfId="0" applyFont="1" applyFill="1" applyBorder="1" applyAlignment="1"/>
    <xf numFmtId="0" fontId="14" fillId="0" borderId="19" xfId="0" applyFont="1" applyFill="1" applyBorder="1" applyAlignment="1">
      <alignment horizontal="center"/>
    </xf>
    <xf numFmtId="0" fontId="0" fillId="0" borderId="0" xfId="0" applyFill="1"/>
    <xf numFmtId="165" fontId="0" fillId="0" borderId="0" xfId="1" applyNumberFormat="1" applyFont="1" applyFill="1"/>
    <xf numFmtId="0" fontId="13" fillId="0" borderId="23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8" fillId="0" borderId="28" xfId="0" applyFont="1" applyBorder="1" applyAlignment="1"/>
    <xf numFmtId="3" fontId="8" fillId="0" borderId="28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165" fontId="0" fillId="0" borderId="0" xfId="1" applyNumberFormat="1" applyFont="1" applyBorder="1" applyAlignment="1"/>
    <xf numFmtId="3" fontId="0" fillId="0" borderId="0" xfId="0" applyNumberFormat="1"/>
    <xf numFmtId="0" fontId="8" fillId="0" borderId="8" xfId="0" applyFont="1" applyBorder="1" applyAlignment="1"/>
    <xf numFmtId="0" fontId="13" fillId="0" borderId="7" xfId="0" applyFont="1" applyBorder="1" applyAlignment="1"/>
    <xf numFmtId="3" fontId="8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/>
    <xf numFmtId="0" fontId="13" fillId="0" borderId="7" xfId="0" applyFont="1" applyBorder="1" applyAlignment="1">
      <alignment horizontal="center"/>
    </xf>
    <xf numFmtId="0" fontId="13" fillId="0" borderId="0" xfId="0" applyFont="1" applyAlignment="1"/>
    <xf numFmtId="165" fontId="13" fillId="0" borderId="0" xfId="1" applyNumberFormat="1" applyFont="1" applyAlignment="1"/>
    <xf numFmtId="0" fontId="0" fillId="0" borderId="0" xfId="0" applyAlignment="1"/>
    <xf numFmtId="165" fontId="0" fillId="0" borderId="0" xfId="1" applyNumberFormat="1" applyFont="1" applyAlignment="1"/>
    <xf numFmtId="0" fontId="19" fillId="0" borderId="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vertical="top"/>
    </xf>
    <xf numFmtId="165" fontId="19" fillId="0" borderId="0" xfId="1" applyNumberFormat="1" applyFont="1" applyFill="1" applyBorder="1" applyAlignment="1">
      <alignment horizontal="center"/>
    </xf>
    <xf numFmtId="0" fontId="8" fillId="0" borderId="0" xfId="0" applyFont="1" applyBorder="1" applyAlignment="1"/>
    <xf numFmtId="3" fontId="8" fillId="0" borderId="0" xfId="0" applyNumberFormat="1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165" fontId="19" fillId="0" borderId="0" xfId="0" applyNumberFormat="1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165" fontId="0" fillId="0" borderId="0" xfId="0" applyNumberFormat="1" applyBorder="1"/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165" fontId="20" fillId="0" borderId="0" xfId="1" applyNumberFormat="1" applyFont="1" applyFill="1" applyBorder="1"/>
    <xf numFmtId="0" fontId="6" fillId="0" borderId="0" xfId="0" applyFont="1"/>
    <xf numFmtId="165" fontId="6" fillId="0" borderId="0" xfId="1" applyNumberFormat="1" applyFont="1"/>
    <xf numFmtId="0" fontId="13" fillId="0" borderId="15" xfId="0" applyFont="1" applyBorder="1" applyAlignment="1">
      <alignment horizontal="center" vertical="top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13" fillId="0" borderId="15" xfId="0" applyFont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20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165" fontId="0" fillId="0" borderId="0" xfId="1" applyNumberFormat="1" applyFont="1" applyAlignment="1">
      <alignment horizontal="left" vertic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20" fillId="0" borderId="12" xfId="3" applyFont="1" applyFill="1" applyBorder="1" applyAlignment="1">
      <alignment horizontal="center"/>
    </xf>
    <xf numFmtId="0" fontId="16" fillId="0" borderId="19" xfId="4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6" fontId="3" fillId="0" borderId="8" xfId="1" applyNumberFormat="1" applyFont="1" applyBorder="1" applyAlignment="1">
      <alignment horizontal="center" vertical="center" wrapText="1"/>
    </xf>
    <xf numFmtId="166" fontId="3" fillId="0" borderId="6" xfId="1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left"/>
    </xf>
    <xf numFmtId="0" fontId="13" fillId="2" borderId="26" xfId="4" applyFont="1" applyFill="1" applyBorder="1" applyAlignment="1">
      <alignment horizontal="left" wrapText="1"/>
    </xf>
    <xf numFmtId="0" fontId="13" fillId="0" borderId="16" xfId="4" applyFont="1" applyFill="1" applyBorder="1" applyAlignment="1">
      <alignment horizontal="left" wrapText="1"/>
    </xf>
    <xf numFmtId="0" fontId="13" fillId="0" borderId="16" xfId="4" applyFont="1" applyFill="1" applyBorder="1" applyAlignment="1">
      <alignment horizontal="left" vertical="center" wrapText="1"/>
    </xf>
    <xf numFmtId="0" fontId="13" fillId="0" borderId="16" xfId="0" applyFont="1" applyBorder="1" applyAlignment="1"/>
    <xf numFmtId="0" fontId="13" fillId="0" borderId="16" xfId="0" applyFont="1" applyFill="1" applyBorder="1" applyAlignment="1"/>
    <xf numFmtId="0" fontId="18" fillId="0" borderId="16" xfId="0" applyFont="1" applyFill="1" applyBorder="1" applyAlignment="1"/>
    <xf numFmtId="0" fontId="13" fillId="0" borderId="33" xfId="0" applyFont="1" applyBorder="1" applyAlignment="1"/>
    <xf numFmtId="0" fontId="9" fillId="0" borderId="1" xfId="2" applyFont="1" applyFill="1" applyBorder="1" applyAlignment="1">
      <alignment horizontal="center"/>
    </xf>
    <xf numFmtId="3" fontId="8" fillId="0" borderId="25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13" fillId="0" borderId="34" xfId="0" applyNumberFormat="1" applyFont="1" applyFill="1" applyBorder="1" applyAlignment="1">
      <alignment horizontal="center"/>
    </xf>
    <xf numFmtId="3" fontId="13" fillId="0" borderId="34" xfId="0" applyNumberFormat="1" applyFont="1" applyFill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3" fontId="9" fillId="0" borderId="31" xfId="2" applyNumberFormat="1" applyFont="1" applyFill="1" applyBorder="1" applyAlignment="1">
      <alignment horizontal="center"/>
    </xf>
    <xf numFmtId="3" fontId="8" fillId="0" borderId="25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21" fillId="0" borderId="38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17" xfId="0" applyNumberFormat="1" applyFont="1" applyFill="1" applyBorder="1" applyAlignment="1">
      <alignment horizontal="left" vertical="center"/>
    </xf>
    <xf numFmtId="3" fontId="13" fillId="0" borderId="3" xfId="0" applyNumberFormat="1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5" xfId="2"/>
    <cellStyle name="Normal_Book1" xfId="3"/>
    <cellStyle name="Normal_Formati_permbledhese_Investimet 2007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51"/>
  <sheetViews>
    <sheetView tabSelected="1" workbookViewId="0">
      <selection activeCell="L10" sqref="L10"/>
    </sheetView>
  </sheetViews>
  <sheetFormatPr defaultRowHeight="15" x14ac:dyDescent="0.25"/>
  <cols>
    <col min="1" max="1" width="4.42578125" style="76" customWidth="1"/>
    <col min="2" max="2" width="45.85546875" customWidth="1"/>
    <col min="3" max="3" width="13.5703125" customWidth="1"/>
    <col min="4" max="4" width="13.28515625" style="76" customWidth="1"/>
    <col min="5" max="5" width="14.140625" customWidth="1"/>
    <col min="6" max="6" width="8.42578125" customWidth="1"/>
    <col min="7" max="7" width="24.7109375" style="76" customWidth="1"/>
    <col min="8" max="8" width="7.85546875" customWidth="1"/>
    <col min="9" max="9" width="19.5703125" style="76" customWidth="1"/>
    <col min="10" max="10" width="15" style="76" customWidth="1"/>
    <col min="11" max="11" width="12" style="4" customWidth="1"/>
    <col min="13" max="13" width="34" customWidth="1"/>
    <col min="14" max="14" width="8.5703125" customWidth="1"/>
    <col min="15" max="15" width="11.5703125" style="4" bestFit="1" customWidth="1"/>
    <col min="17" max="17" width="10.5703125" bestFit="1" customWidth="1"/>
  </cols>
  <sheetData>
    <row r="2" spans="1:15" x14ac:dyDescent="0.25">
      <c r="A2" s="5"/>
      <c r="B2" s="1" t="s">
        <v>0</v>
      </c>
      <c r="C2" s="1"/>
      <c r="D2" s="2"/>
      <c r="E2" s="1"/>
      <c r="F2" s="2"/>
      <c r="G2" s="2"/>
      <c r="H2" s="2"/>
      <c r="I2" s="2"/>
      <c r="J2" s="2"/>
      <c r="K2" s="3"/>
    </row>
    <row r="3" spans="1:15" x14ac:dyDescent="0.25">
      <c r="A3" s="5"/>
      <c r="B3" s="1" t="s">
        <v>1</v>
      </c>
      <c r="C3" s="1"/>
      <c r="D3" s="5"/>
      <c r="E3" s="1"/>
      <c r="F3" s="1"/>
      <c r="G3" s="5"/>
      <c r="H3" s="5"/>
      <c r="I3" s="5"/>
      <c r="J3" s="5"/>
      <c r="K3" s="6"/>
    </row>
    <row r="4" spans="1:15" x14ac:dyDescent="0.25">
      <c r="A4" s="5"/>
      <c r="B4" s="138" t="s">
        <v>2</v>
      </c>
      <c r="C4" s="138"/>
      <c r="D4" s="138"/>
      <c r="E4" s="138"/>
      <c r="F4" s="138"/>
      <c r="G4" s="138"/>
      <c r="H4" s="138"/>
      <c r="I4" s="138"/>
      <c r="J4" s="138"/>
      <c r="K4" s="7"/>
    </row>
    <row r="5" spans="1:15" ht="15.75" thickBot="1" x14ac:dyDescent="0.3">
      <c r="A5" s="101"/>
      <c r="B5" s="8"/>
      <c r="C5" s="8"/>
      <c r="D5" s="9"/>
      <c r="E5" s="8"/>
      <c r="F5" s="9"/>
      <c r="G5" s="9"/>
      <c r="H5" s="9"/>
      <c r="I5" s="9"/>
      <c r="J5" s="5" t="s">
        <v>3</v>
      </c>
      <c r="K5" s="10"/>
    </row>
    <row r="6" spans="1:15" ht="15" customHeight="1" x14ac:dyDescent="0.25">
      <c r="A6" s="139" t="s">
        <v>4</v>
      </c>
      <c r="B6" s="139" t="s">
        <v>5</v>
      </c>
      <c r="C6" s="135" t="s">
        <v>6</v>
      </c>
      <c r="D6" s="141" t="s">
        <v>7</v>
      </c>
      <c r="E6" s="141" t="s">
        <v>8</v>
      </c>
      <c r="F6" s="141" t="s">
        <v>9</v>
      </c>
      <c r="G6" s="135" t="s">
        <v>10</v>
      </c>
      <c r="H6" s="143" t="s">
        <v>11</v>
      </c>
      <c r="I6" s="135" t="s">
        <v>12</v>
      </c>
      <c r="J6" s="135" t="s">
        <v>13</v>
      </c>
      <c r="K6" s="11"/>
    </row>
    <row r="7" spans="1:15" x14ac:dyDescent="0.25">
      <c r="A7" s="140"/>
      <c r="B7" s="140"/>
      <c r="C7" s="136"/>
      <c r="D7" s="142"/>
      <c r="E7" s="142"/>
      <c r="F7" s="142"/>
      <c r="G7" s="136"/>
      <c r="H7" s="144"/>
      <c r="I7" s="136"/>
      <c r="J7" s="136"/>
      <c r="K7" s="11"/>
    </row>
    <row r="8" spans="1:15" ht="15.75" thickBot="1" x14ac:dyDescent="0.3">
      <c r="A8" s="140"/>
      <c r="B8" s="140"/>
      <c r="C8" s="136"/>
      <c r="D8" s="142"/>
      <c r="E8" s="142"/>
      <c r="F8" s="142"/>
      <c r="G8" s="136"/>
      <c r="H8" s="144"/>
      <c r="I8" s="136"/>
      <c r="J8" s="136"/>
      <c r="K8" s="11"/>
    </row>
    <row r="9" spans="1:15" ht="15.75" thickBot="1" x14ac:dyDescent="0.3">
      <c r="A9" s="108"/>
      <c r="B9" s="109"/>
      <c r="C9" s="110"/>
      <c r="D9" s="111"/>
      <c r="E9" s="112" t="s">
        <v>14</v>
      </c>
      <c r="F9" s="111"/>
      <c r="G9" s="113"/>
      <c r="H9" s="114"/>
      <c r="I9" s="115"/>
      <c r="J9" s="113"/>
      <c r="K9" s="11"/>
    </row>
    <row r="10" spans="1:15" ht="21.75" thickBot="1" x14ac:dyDescent="0.4">
      <c r="A10" s="12" t="s">
        <v>15</v>
      </c>
      <c r="B10" s="13"/>
      <c r="C10" s="14"/>
      <c r="D10" s="124"/>
      <c r="E10" s="131"/>
      <c r="F10" s="15"/>
      <c r="G10" s="16"/>
      <c r="H10" s="16"/>
      <c r="I10" s="17"/>
      <c r="J10" s="89"/>
      <c r="K10" s="18"/>
    </row>
    <row r="11" spans="1:15" s="73" customFormat="1" ht="12.75" x14ac:dyDescent="0.2">
      <c r="A11" s="102">
        <v>1</v>
      </c>
      <c r="B11" s="69" t="s">
        <v>58</v>
      </c>
      <c r="C11" s="116" t="s">
        <v>63</v>
      </c>
      <c r="D11" s="126">
        <f>E11/1.2</f>
        <v>19833333.333333336</v>
      </c>
      <c r="E11" s="133">
        <v>23800000</v>
      </c>
      <c r="F11" s="150"/>
      <c r="G11" s="145" t="s">
        <v>61</v>
      </c>
      <c r="H11" s="70"/>
      <c r="I11" s="71" t="s">
        <v>62</v>
      </c>
      <c r="J11" s="90" t="s">
        <v>20</v>
      </c>
      <c r="K11" s="72"/>
      <c r="O11" s="74"/>
    </row>
    <row r="12" spans="1:15" x14ac:dyDescent="0.25">
      <c r="A12" s="75">
        <v>2</v>
      </c>
      <c r="B12" s="19" t="s">
        <v>16</v>
      </c>
      <c r="C12" s="117" t="s">
        <v>17</v>
      </c>
      <c r="D12" s="127">
        <f>E12/1.2</f>
        <v>2166666.666666667</v>
      </c>
      <c r="E12" s="20">
        <v>2600000</v>
      </c>
      <c r="F12" s="20"/>
      <c r="G12" s="146" t="s">
        <v>18</v>
      </c>
      <c r="H12" s="21"/>
      <c r="I12" s="22" t="s">
        <v>19</v>
      </c>
      <c r="J12" s="23" t="s">
        <v>20</v>
      </c>
      <c r="K12" s="24"/>
    </row>
    <row r="13" spans="1:15" x14ac:dyDescent="0.25">
      <c r="A13" s="75">
        <v>3</v>
      </c>
      <c r="B13" s="25" t="s">
        <v>21</v>
      </c>
      <c r="C13" s="118" t="s">
        <v>22</v>
      </c>
      <c r="D13" s="127">
        <f>E13/1.2</f>
        <v>1400000</v>
      </c>
      <c r="E13" s="26">
        <v>1680000</v>
      </c>
      <c r="F13" s="26"/>
      <c r="G13" s="146" t="s">
        <v>18</v>
      </c>
      <c r="H13" s="27"/>
      <c r="I13" s="22" t="s">
        <v>19</v>
      </c>
      <c r="J13" s="23" t="s">
        <v>20</v>
      </c>
      <c r="K13" s="24"/>
    </row>
    <row r="14" spans="1:15" s="84" customFormat="1" ht="47.25" x14ac:dyDescent="0.25">
      <c r="A14" s="78">
        <v>4</v>
      </c>
      <c r="B14" s="81" t="s">
        <v>60</v>
      </c>
      <c r="C14" s="119" t="s">
        <v>59</v>
      </c>
      <c r="D14" s="128">
        <f>2000000/1.2</f>
        <v>1666666.6666666667</v>
      </c>
      <c r="E14" s="79">
        <f>1.2*D14</f>
        <v>2000000</v>
      </c>
      <c r="F14" s="151"/>
      <c r="G14" s="147" t="s">
        <v>64</v>
      </c>
      <c r="H14" s="82"/>
      <c r="I14" s="78" t="s">
        <v>65</v>
      </c>
      <c r="J14" s="80" t="s">
        <v>20</v>
      </c>
      <c r="K14" s="83"/>
      <c r="O14" s="85"/>
    </row>
    <row r="15" spans="1:15" x14ac:dyDescent="0.25">
      <c r="A15" s="22"/>
      <c r="B15" s="28" t="s">
        <v>23</v>
      </c>
      <c r="C15" s="19"/>
      <c r="D15" s="129">
        <f>SUM(D11:D14)</f>
        <v>25066666.666666672</v>
      </c>
      <c r="E15" s="29">
        <f>SUM(E11:E14)</f>
        <v>30080000</v>
      </c>
      <c r="F15" s="29"/>
      <c r="G15" s="148"/>
      <c r="H15" s="27"/>
      <c r="I15" s="30"/>
      <c r="J15" s="91"/>
      <c r="K15" s="24"/>
    </row>
    <row r="16" spans="1:15" x14ac:dyDescent="0.25">
      <c r="A16" s="31" t="s">
        <v>24</v>
      </c>
      <c r="B16" s="28"/>
      <c r="C16" s="19"/>
      <c r="D16" s="129"/>
      <c r="E16" s="29"/>
      <c r="F16" s="29"/>
      <c r="G16" s="148"/>
      <c r="H16" s="27"/>
      <c r="I16" s="30"/>
      <c r="J16" s="32"/>
      <c r="K16" s="24"/>
    </row>
    <row r="17" spans="1:18" x14ac:dyDescent="0.25">
      <c r="A17" s="22">
        <v>3</v>
      </c>
      <c r="B17" s="33" t="s">
        <v>25</v>
      </c>
      <c r="C17" s="120" t="s">
        <v>26</v>
      </c>
      <c r="D17" s="127">
        <f>E17/6*5</f>
        <v>166666.66666666669</v>
      </c>
      <c r="E17" s="26">
        <v>200000</v>
      </c>
      <c r="F17" s="26"/>
      <c r="G17" s="148" t="s">
        <v>27</v>
      </c>
      <c r="H17" s="27"/>
      <c r="I17" s="30" t="s">
        <v>19</v>
      </c>
      <c r="J17" s="23" t="s">
        <v>20</v>
      </c>
      <c r="K17" s="24"/>
    </row>
    <row r="18" spans="1:18" x14ac:dyDescent="0.25">
      <c r="A18" s="103">
        <v>4</v>
      </c>
      <c r="B18" s="33" t="s">
        <v>28</v>
      </c>
      <c r="C18" s="121" t="s">
        <v>26</v>
      </c>
      <c r="D18" s="127">
        <f t="shared" ref="D18:D34" si="0">E18/6*5</f>
        <v>500000</v>
      </c>
      <c r="E18" s="26">
        <v>600000</v>
      </c>
      <c r="F18" s="26"/>
      <c r="G18" s="146" t="s">
        <v>27</v>
      </c>
      <c r="H18" s="27"/>
      <c r="I18" s="30" t="s">
        <v>19</v>
      </c>
      <c r="J18" s="23" t="s">
        <v>20</v>
      </c>
      <c r="K18" s="24"/>
      <c r="Q18" s="4"/>
      <c r="R18" s="34"/>
    </row>
    <row r="19" spans="1:18" x14ac:dyDescent="0.25">
      <c r="A19" s="103">
        <v>5</v>
      </c>
      <c r="B19" s="33" t="s">
        <v>29</v>
      </c>
      <c r="C19" s="121" t="s">
        <v>26</v>
      </c>
      <c r="D19" s="127">
        <f t="shared" si="0"/>
        <v>1083333.3333333333</v>
      </c>
      <c r="E19" s="26">
        <v>1300000</v>
      </c>
      <c r="F19" s="26"/>
      <c r="G19" s="146" t="s">
        <v>30</v>
      </c>
      <c r="H19" s="27"/>
      <c r="I19" s="30" t="s">
        <v>19</v>
      </c>
      <c r="J19" s="23" t="s">
        <v>20</v>
      </c>
      <c r="K19" s="24"/>
      <c r="Q19" s="4"/>
      <c r="R19" s="34"/>
    </row>
    <row r="20" spans="1:18" x14ac:dyDescent="0.25">
      <c r="A20" s="103">
        <v>6</v>
      </c>
      <c r="B20" s="33" t="s">
        <v>31</v>
      </c>
      <c r="C20" s="121" t="s">
        <v>26</v>
      </c>
      <c r="D20" s="127">
        <f t="shared" si="0"/>
        <v>166666.66666666669</v>
      </c>
      <c r="E20" s="26">
        <v>200000</v>
      </c>
      <c r="F20" s="26"/>
      <c r="G20" s="146" t="s">
        <v>27</v>
      </c>
      <c r="H20" s="27"/>
      <c r="I20" s="30" t="s">
        <v>19</v>
      </c>
      <c r="J20" s="23" t="s">
        <v>20</v>
      </c>
      <c r="K20" s="24"/>
      <c r="Q20" s="4"/>
      <c r="R20" s="34"/>
    </row>
    <row r="21" spans="1:18" x14ac:dyDescent="0.25">
      <c r="A21" s="103">
        <v>7</v>
      </c>
      <c r="B21" s="33" t="s">
        <v>32</v>
      </c>
      <c r="C21" s="121" t="s">
        <v>26</v>
      </c>
      <c r="D21" s="127">
        <f t="shared" si="0"/>
        <v>125000</v>
      </c>
      <c r="E21" s="26">
        <v>150000</v>
      </c>
      <c r="F21" s="26"/>
      <c r="G21" s="146" t="s">
        <v>27</v>
      </c>
      <c r="H21" s="27"/>
      <c r="I21" s="30" t="s">
        <v>19</v>
      </c>
      <c r="J21" s="23" t="s">
        <v>20</v>
      </c>
      <c r="K21" s="24"/>
      <c r="Q21" s="4"/>
      <c r="R21" s="34"/>
    </row>
    <row r="22" spans="1:18" x14ac:dyDescent="0.25">
      <c r="A22" s="103">
        <v>8</v>
      </c>
      <c r="B22" s="33" t="s">
        <v>33</v>
      </c>
      <c r="C22" s="121" t="s">
        <v>26</v>
      </c>
      <c r="D22" s="127">
        <f t="shared" si="0"/>
        <v>258333.33333333331</v>
      </c>
      <c r="E22" s="26">
        <v>310000</v>
      </c>
      <c r="F22" s="26"/>
      <c r="G22" s="146" t="s">
        <v>27</v>
      </c>
      <c r="H22" s="27"/>
      <c r="I22" s="30" t="s">
        <v>19</v>
      </c>
      <c r="J22" s="23" t="s">
        <v>20</v>
      </c>
      <c r="K22" s="24"/>
      <c r="Q22" s="4"/>
      <c r="R22" s="34"/>
    </row>
    <row r="23" spans="1:18" x14ac:dyDescent="0.25">
      <c r="A23" s="103">
        <v>9</v>
      </c>
      <c r="B23" s="33" t="s">
        <v>34</v>
      </c>
      <c r="C23" s="121" t="s">
        <v>26</v>
      </c>
      <c r="D23" s="127">
        <f t="shared" si="0"/>
        <v>2975000</v>
      </c>
      <c r="E23" s="26">
        <f>3340000+500000-300000+30000</f>
        <v>3570000</v>
      </c>
      <c r="F23" s="26"/>
      <c r="G23" s="146" t="s">
        <v>18</v>
      </c>
      <c r="H23" s="27"/>
      <c r="I23" s="30" t="s">
        <v>19</v>
      </c>
      <c r="J23" s="23" t="s">
        <v>20</v>
      </c>
      <c r="K23" s="24"/>
    </row>
    <row r="24" spans="1:18" x14ac:dyDescent="0.25">
      <c r="A24" s="103" t="s">
        <v>35</v>
      </c>
      <c r="B24" s="35" t="s">
        <v>36</v>
      </c>
      <c r="C24" s="122"/>
      <c r="D24" s="127">
        <f t="shared" si="0"/>
        <v>0</v>
      </c>
      <c r="E24" s="26"/>
      <c r="F24" s="26"/>
      <c r="G24" s="146"/>
      <c r="H24" s="27"/>
      <c r="I24" s="30"/>
      <c r="J24" s="92"/>
      <c r="K24" s="24"/>
      <c r="R24" s="34"/>
    </row>
    <row r="25" spans="1:18" x14ac:dyDescent="0.25">
      <c r="A25" s="103" t="s">
        <v>37</v>
      </c>
      <c r="B25" s="35" t="s">
        <v>38</v>
      </c>
      <c r="C25" s="122"/>
      <c r="D25" s="127">
        <f t="shared" si="0"/>
        <v>0</v>
      </c>
      <c r="E25" s="26"/>
      <c r="F25" s="26"/>
      <c r="G25" s="146"/>
      <c r="H25" s="27"/>
      <c r="I25" s="30"/>
      <c r="J25" s="92"/>
      <c r="K25" s="24"/>
    </row>
    <row r="26" spans="1:18" x14ac:dyDescent="0.25">
      <c r="A26" s="103" t="s">
        <v>39</v>
      </c>
      <c r="B26" s="35" t="s">
        <v>40</v>
      </c>
      <c r="C26" s="122"/>
      <c r="D26" s="127">
        <f t="shared" si="0"/>
        <v>0</v>
      </c>
      <c r="E26" s="26"/>
      <c r="F26" s="26"/>
      <c r="G26" s="146"/>
      <c r="H26" s="27"/>
      <c r="I26" s="30"/>
      <c r="J26" s="92"/>
      <c r="K26" s="24"/>
    </row>
    <row r="27" spans="1:18" x14ac:dyDescent="0.25">
      <c r="A27" s="103" t="s">
        <v>41</v>
      </c>
      <c r="B27" s="35" t="s">
        <v>42</v>
      </c>
      <c r="C27" s="122"/>
      <c r="D27" s="127">
        <f t="shared" si="0"/>
        <v>0</v>
      </c>
      <c r="E27" s="26"/>
      <c r="F27" s="26"/>
      <c r="G27" s="146"/>
      <c r="H27" s="27"/>
      <c r="I27" s="30"/>
      <c r="J27" s="92"/>
      <c r="K27" s="24"/>
    </row>
    <row r="28" spans="1:18" x14ac:dyDescent="0.25">
      <c r="A28" s="30">
        <v>10</v>
      </c>
      <c r="B28" s="35" t="s">
        <v>43</v>
      </c>
      <c r="C28" s="121" t="s">
        <v>26</v>
      </c>
      <c r="D28" s="127">
        <f t="shared" si="0"/>
        <v>125000</v>
      </c>
      <c r="E28" s="26">
        <v>150000</v>
      </c>
      <c r="F28" s="26"/>
      <c r="G28" s="146" t="s">
        <v>27</v>
      </c>
      <c r="H28" s="27"/>
      <c r="I28" s="30" t="s">
        <v>44</v>
      </c>
      <c r="J28" s="23" t="s">
        <v>20</v>
      </c>
      <c r="K28" s="24"/>
    </row>
    <row r="29" spans="1:18" x14ac:dyDescent="0.25">
      <c r="A29" s="30">
        <v>11</v>
      </c>
      <c r="B29" s="33" t="s">
        <v>45</v>
      </c>
      <c r="C29" s="121" t="s">
        <v>26</v>
      </c>
      <c r="D29" s="127">
        <f t="shared" si="0"/>
        <v>333333.33333333337</v>
      </c>
      <c r="E29" s="26">
        <v>400000</v>
      </c>
      <c r="F29" s="26"/>
      <c r="G29" s="146" t="s">
        <v>27</v>
      </c>
      <c r="H29" s="27"/>
      <c r="I29" s="30" t="s">
        <v>19</v>
      </c>
      <c r="J29" s="23" t="s">
        <v>20</v>
      </c>
      <c r="K29" s="24"/>
    </row>
    <row r="30" spans="1:18" s="37" customFormat="1" x14ac:dyDescent="0.25">
      <c r="A30" s="30">
        <v>12</v>
      </c>
      <c r="B30" s="33" t="s">
        <v>46</v>
      </c>
      <c r="C30" s="121" t="s">
        <v>26</v>
      </c>
      <c r="D30" s="127">
        <f t="shared" si="0"/>
        <v>416666.66666666663</v>
      </c>
      <c r="E30" s="26">
        <v>500000</v>
      </c>
      <c r="F30" s="26"/>
      <c r="G30" s="146" t="s">
        <v>27</v>
      </c>
      <c r="H30" s="27"/>
      <c r="I30" s="30" t="s">
        <v>47</v>
      </c>
      <c r="J30" s="36" t="s">
        <v>20</v>
      </c>
      <c r="K30" s="24"/>
      <c r="O30" s="38"/>
    </row>
    <row r="31" spans="1:18" x14ac:dyDescent="0.25">
      <c r="A31" s="30">
        <v>13</v>
      </c>
      <c r="B31" s="33" t="s">
        <v>48</v>
      </c>
      <c r="C31" s="120" t="s">
        <v>26</v>
      </c>
      <c r="D31" s="127">
        <f t="shared" si="0"/>
        <v>100000</v>
      </c>
      <c r="E31" s="26">
        <v>120000</v>
      </c>
      <c r="F31" s="26"/>
      <c r="G31" s="148" t="s">
        <v>27</v>
      </c>
      <c r="H31" s="27"/>
      <c r="I31" s="30" t="s">
        <v>19</v>
      </c>
      <c r="J31" s="23" t="s">
        <v>20</v>
      </c>
      <c r="K31" s="24"/>
    </row>
    <row r="32" spans="1:18" x14ac:dyDescent="0.25">
      <c r="A32" s="30">
        <v>14</v>
      </c>
      <c r="B32" s="33" t="s">
        <v>49</v>
      </c>
      <c r="C32" s="120" t="s">
        <v>26</v>
      </c>
      <c r="D32" s="127">
        <f t="shared" si="0"/>
        <v>100000</v>
      </c>
      <c r="E32" s="26">
        <v>120000</v>
      </c>
      <c r="F32" s="26"/>
      <c r="G32" s="148" t="s">
        <v>27</v>
      </c>
      <c r="H32" s="27"/>
      <c r="I32" s="30" t="s">
        <v>19</v>
      </c>
      <c r="J32" s="23" t="s">
        <v>20</v>
      </c>
      <c r="K32" s="24"/>
    </row>
    <row r="33" spans="1:15" s="37" customFormat="1" x14ac:dyDescent="0.25">
      <c r="A33" s="30">
        <v>15</v>
      </c>
      <c r="B33" s="33" t="s">
        <v>50</v>
      </c>
      <c r="C33" s="121" t="s">
        <v>26</v>
      </c>
      <c r="D33" s="127">
        <f t="shared" si="0"/>
        <v>100000</v>
      </c>
      <c r="E33" s="26">
        <v>120000</v>
      </c>
      <c r="F33" s="26"/>
      <c r="G33" s="146" t="s">
        <v>27</v>
      </c>
      <c r="H33" s="27"/>
      <c r="I33" s="30" t="s">
        <v>19</v>
      </c>
      <c r="J33" s="36" t="s">
        <v>20</v>
      </c>
      <c r="K33" s="24"/>
      <c r="O33" s="38"/>
    </row>
    <row r="34" spans="1:15" ht="15.75" thickBot="1" x14ac:dyDescent="0.3">
      <c r="A34" s="104">
        <v>16</v>
      </c>
      <c r="B34" s="39" t="s">
        <v>51</v>
      </c>
      <c r="C34" s="123" t="s">
        <v>26</v>
      </c>
      <c r="D34" s="130">
        <f t="shared" si="0"/>
        <v>50000</v>
      </c>
      <c r="E34" s="134">
        <v>60000</v>
      </c>
      <c r="F34" s="152"/>
      <c r="G34" s="149" t="s">
        <v>27</v>
      </c>
      <c r="H34" s="40"/>
      <c r="I34" s="41" t="s">
        <v>19</v>
      </c>
      <c r="J34" s="42" t="s">
        <v>20</v>
      </c>
      <c r="K34" s="24"/>
    </row>
    <row r="35" spans="1:15" ht="15.75" thickBot="1" x14ac:dyDescent="0.3">
      <c r="A35" s="105"/>
      <c r="B35" s="43" t="s">
        <v>52</v>
      </c>
      <c r="C35" s="43"/>
      <c r="D35" s="125">
        <f>SUM(D17:D34)</f>
        <v>6500000</v>
      </c>
      <c r="E35" s="132">
        <f>SUM(E17:E34)</f>
        <v>7800000</v>
      </c>
      <c r="F35" s="44"/>
      <c r="G35" s="45"/>
      <c r="H35" s="45"/>
      <c r="I35" s="86"/>
      <c r="J35" s="93"/>
      <c r="K35" s="46"/>
      <c r="L35" s="47"/>
    </row>
    <row r="36" spans="1:15" ht="15.75" thickBot="1" x14ac:dyDescent="0.3">
      <c r="A36" s="106"/>
      <c r="B36" s="48" t="s">
        <v>53</v>
      </c>
      <c r="C36" s="49"/>
      <c r="D36" s="50">
        <f>D15+D35</f>
        <v>31566666.666666672</v>
      </c>
      <c r="E36" s="51">
        <f>E15+E35</f>
        <v>37880000</v>
      </c>
      <c r="F36" s="50"/>
      <c r="G36" s="52"/>
      <c r="H36" s="52"/>
      <c r="I36" s="87"/>
      <c r="J36" s="94"/>
      <c r="K36" s="46"/>
    </row>
    <row r="37" spans="1:15" x14ac:dyDescent="0.25">
      <c r="A37" s="99"/>
      <c r="B37" s="53"/>
      <c r="C37" s="137"/>
      <c r="D37" s="137"/>
      <c r="E37" s="54"/>
      <c r="F37" s="53"/>
      <c r="G37" s="99"/>
      <c r="H37" s="53"/>
      <c r="I37" s="88"/>
      <c r="K37" s="56"/>
    </row>
    <row r="38" spans="1:15" x14ac:dyDescent="0.25">
      <c r="A38" s="107"/>
      <c r="B38" s="57"/>
      <c r="C38" s="57" t="s">
        <v>54</v>
      </c>
      <c r="D38" s="95"/>
      <c r="E38" s="59"/>
      <c r="F38" s="58"/>
      <c r="G38" s="100" t="s">
        <v>55</v>
      </c>
      <c r="H38" s="60"/>
      <c r="I38" s="61"/>
      <c r="K38" s="56"/>
    </row>
    <row r="39" spans="1:15" x14ac:dyDescent="0.25">
      <c r="A39" s="40"/>
      <c r="B39" s="62"/>
      <c r="C39" s="62" t="s">
        <v>56</v>
      </c>
      <c r="D39" s="62"/>
      <c r="E39" s="64"/>
      <c r="F39" s="63"/>
      <c r="G39" s="100" t="s">
        <v>57</v>
      </c>
      <c r="H39" s="55"/>
      <c r="I39" s="65"/>
      <c r="K39" s="56"/>
    </row>
    <row r="40" spans="1:15" x14ac:dyDescent="0.25">
      <c r="D40" s="77"/>
      <c r="E40" s="34"/>
    </row>
    <row r="41" spans="1:15" x14ac:dyDescent="0.25">
      <c r="B41" s="66"/>
      <c r="C41" s="57"/>
      <c r="D41" s="96"/>
      <c r="E41" s="66"/>
      <c r="F41" s="66"/>
      <c r="G41" s="96"/>
    </row>
    <row r="42" spans="1:15" x14ac:dyDescent="0.25">
      <c r="B42" s="66"/>
      <c r="C42" s="66"/>
      <c r="D42" s="97"/>
      <c r="E42" s="66"/>
      <c r="F42" s="66"/>
      <c r="G42" s="96"/>
    </row>
    <row r="43" spans="1:15" x14ac:dyDescent="0.25">
      <c r="B43" s="66"/>
      <c r="C43" s="66"/>
      <c r="D43" s="97"/>
      <c r="E43" s="66"/>
      <c r="F43" s="66"/>
      <c r="G43" s="96"/>
    </row>
    <row r="44" spans="1:15" x14ac:dyDescent="0.25">
      <c r="B44" s="66"/>
      <c r="C44" s="66"/>
      <c r="D44" s="97"/>
      <c r="E44" s="66"/>
      <c r="F44" s="66"/>
      <c r="G44" s="96"/>
    </row>
    <row r="45" spans="1:15" x14ac:dyDescent="0.25">
      <c r="B45" s="66"/>
      <c r="C45" s="66"/>
      <c r="D45" s="97"/>
      <c r="E45" s="66"/>
      <c r="F45" s="66"/>
      <c r="G45" s="96"/>
    </row>
    <row r="46" spans="1:15" x14ac:dyDescent="0.25">
      <c r="B46" s="66"/>
      <c r="C46" s="67"/>
      <c r="D46" s="98"/>
      <c r="E46" s="68"/>
      <c r="F46" s="66"/>
      <c r="G46" s="96"/>
    </row>
    <row r="47" spans="1:15" x14ac:dyDescent="0.25">
      <c r="B47" s="66"/>
      <c r="C47" s="66"/>
      <c r="D47" s="96"/>
      <c r="E47" s="66"/>
      <c r="F47" s="66"/>
      <c r="G47" s="96"/>
    </row>
    <row r="48" spans="1:15" x14ac:dyDescent="0.25">
      <c r="B48" s="66"/>
      <c r="C48" s="66"/>
      <c r="D48" s="96"/>
      <c r="E48" s="68"/>
      <c r="F48" s="66"/>
      <c r="G48" s="96"/>
    </row>
    <row r="49" spans="2:7" x14ac:dyDescent="0.25">
      <c r="B49" s="66"/>
      <c r="C49" s="66"/>
      <c r="D49" s="96"/>
      <c r="E49" s="68"/>
      <c r="F49" s="66"/>
      <c r="G49" s="96"/>
    </row>
    <row r="50" spans="2:7" x14ac:dyDescent="0.25">
      <c r="B50" s="66"/>
      <c r="C50" s="66"/>
      <c r="D50" s="96"/>
      <c r="E50" s="66"/>
      <c r="F50" s="66"/>
      <c r="G50" s="96"/>
    </row>
    <row r="51" spans="2:7" x14ac:dyDescent="0.25">
      <c r="E51" s="34"/>
    </row>
  </sheetData>
  <mergeCells count="12">
    <mergeCell ref="J6:J8"/>
    <mergeCell ref="C37:D37"/>
    <mergeCell ref="B4:J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ageMargins left="0.25" right="0.25" top="0.75" bottom="0.75" header="0.3" footer="0.3"/>
  <pageSetup paperSize="9" scale="85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2022-11-21T08:29:34Z</dcterms:created>
  <dcterms:modified xsi:type="dcterms:W3CDTF">2022-11-21T11:17:29Z</dcterms:modified>
</cp:coreProperties>
</file>