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activeTab="4"/>
  </bookViews>
  <sheets>
    <sheet name="Aneksi.1" sheetId="1" r:id="rId1"/>
    <sheet name="Aneksi.2" sheetId="2" r:id="rId2"/>
    <sheet name="Aneksi.3" sheetId="3" r:id="rId3"/>
    <sheet name="Aneksi.3.1" sheetId="4" r:id="rId4"/>
    <sheet name="Aneksi.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6" i="3" l="1"/>
  <c r="N176" i="3"/>
  <c r="H176" i="3"/>
  <c r="E176" i="3"/>
  <c r="J54" i="5" l="1"/>
  <c r="J53" i="5"/>
  <c r="I54" i="5"/>
  <c r="I57" i="2"/>
  <c r="I53" i="2"/>
  <c r="H55" i="2"/>
  <c r="I55" i="2" s="1"/>
  <c r="F52" i="2"/>
  <c r="J56" i="5"/>
  <c r="I56" i="5"/>
  <c r="H56" i="5"/>
  <c r="G56" i="5"/>
  <c r="J65" i="4"/>
  <c r="M61" i="4"/>
  <c r="J61" i="4"/>
  <c r="G61" i="4"/>
  <c r="D61" i="4"/>
  <c r="M56" i="4"/>
  <c r="J56" i="4"/>
  <c r="G56" i="4"/>
  <c r="D56" i="4"/>
  <c r="M49" i="4"/>
  <c r="M65" i="4" s="1"/>
  <c r="J49" i="4"/>
  <c r="G49" i="4"/>
  <c r="G65" i="4" s="1"/>
  <c r="D49" i="4"/>
  <c r="D65" i="4" s="1"/>
  <c r="O176" i="3"/>
  <c r="L176" i="3"/>
  <c r="I176" i="3"/>
  <c r="N123" i="3"/>
  <c r="O123" i="3" s="1"/>
  <c r="L123" i="3"/>
  <c r="I123" i="3"/>
  <c r="F123" i="3"/>
  <c r="H59" i="2"/>
  <c r="F59" i="2"/>
  <c r="G59" i="2" s="1"/>
  <c r="E59" i="2"/>
  <c r="D59" i="2"/>
  <c r="C59" i="2"/>
  <c r="I58" i="2"/>
  <c r="I59" i="2" s="1"/>
  <c r="H56" i="2"/>
  <c r="F56" i="2"/>
  <c r="E56" i="2"/>
  <c r="D56" i="2"/>
  <c r="C56" i="2"/>
  <c r="C61" i="2" s="1"/>
  <c r="C54" i="1" s="1"/>
  <c r="C60" i="1" s="1"/>
  <c r="C62" i="1" s="1"/>
  <c r="G54" i="2"/>
  <c r="I54" i="2" s="1"/>
  <c r="G53" i="2"/>
  <c r="G52" i="2"/>
  <c r="G56" i="2" l="1"/>
  <c r="E61" i="2"/>
  <c r="E54" i="1" s="1"/>
  <c r="E60" i="1" s="1"/>
  <c r="E62" i="1" s="1"/>
  <c r="G61" i="2"/>
  <c r="G54" i="1" s="1"/>
  <c r="D61" i="2"/>
  <c r="D54" i="1" s="1"/>
  <c r="D60" i="1" s="1"/>
  <c r="D62" i="1" s="1"/>
  <c r="H61" i="2"/>
  <c r="F61" i="2"/>
  <c r="F54" i="1" s="1"/>
  <c r="F60" i="1"/>
  <c r="F62" i="1" s="1"/>
  <c r="I52" i="2"/>
  <c r="I56" i="2" s="1"/>
  <c r="I61" i="2" s="1"/>
  <c r="H34" i="3"/>
  <c r="E34" i="3"/>
  <c r="I16" i="2"/>
  <c r="G60" i="1" l="1"/>
  <c r="G62" i="1" s="1"/>
  <c r="F176" i="3"/>
  <c r="H54" i="1"/>
  <c r="H60" i="1" s="1"/>
  <c r="H62" i="1" s="1"/>
  <c r="M22" i="4"/>
  <c r="M17" i="4"/>
  <c r="F20" i="2"/>
  <c r="E20" i="2"/>
  <c r="H20" i="2"/>
  <c r="G14" i="2"/>
  <c r="I14" i="2" s="1"/>
  <c r="G13" i="2"/>
  <c r="I54" i="1" l="1"/>
  <c r="I60" i="1" s="1"/>
  <c r="I62" i="1" s="1"/>
  <c r="G20" i="2"/>
  <c r="D20" i="2"/>
  <c r="C20" i="2"/>
  <c r="I19" i="2"/>
  <c r="I20" i="2" s="1"/>
  <c r="H17" i="2"/>
  <c r="E17" i="2"/>
  <c r="D17" i="2"/>
  <c r="C17" i="2"/>
  <c r="I13" i="2"/>
  <c r="D22" i="2" l="1"/>
  <c r="D14" i="1"/>
  <c r="E22" i="2"/>
  <c r="E14" i="1"/>
  <c r="F17" i="2"/>
  <c r="G15" i="2"/>
  <c r="H22" i="2"/>
  <c r="H14" i="1"/>
  <c r="N34" i="3" s="1"/>
  <c r="C14" i="1"/>
  <c r="C20" i="1" s="1"/>
  <c r="C22" i="1" s="1"/>
  <c r="C22" i="2"/>
  <c r="J22" i="4"/>
  <c r="J17" i="4"/>
  <c r="I15" i="2" l="1"/>
  <c r="K34" i="3"/>
  <c r="D20" i="1"/>
  <c r="D22" i="1" s="1"/>
  <c r="H20" i="1"/>
  <c r="H22" i="1" s="1"/>
  <c r="E20" i="1"/>
  <c r="E22" i="1" s="1"/>
  <c r="I17" i="2"/>
  <c r="I22" i="2" s="1"/>
  <c r="G17" i="2"/>
  <c r="F22" i="2"/>
  <c r="F14" i="1"/>
  <c r="F20" i="1" s="1"/>
  <c r="I19" i="5"/>
  <c r="H19" i="5"/>
  <c r="J19" i="5"/>
  <c r="G22" i="4"/>
  <c r="D22" i="4"/>
  <c r="G17" i="4"/>
  <c r="D17" i="4"/>
  <c r="D10" i="4"/>
  <c r="D26" i="4" l="1"/>
  <c r="G10" i="4"/>
  <c r="G26" i="4" s="1"/>
  <c r="M10" i="4"/>
  <c r="M26" i="4" s="1"/>
  <c r="J10" i="4"/>
  <c r="J26" i="4"/>
  <c r="G22" i="2"/>
  <c r="G14" i="1"/>
  <c r="F22" i="1"/>
  <c r="I34" i="3"/>
  <c r="L34" i="3"/>
  <c r="F34" i="3"/>
  <c r="G20" i="1" l="1"/>
  <c r="G22" i="1" s="1"/>
  <c r="I14" i="1"/>
  <c r="I20" i="1" s="1"/>
  <c r="I22" i="1" s="1"/>
  <c r="O34" i="3" l="1"/>
  <c r="G19" i="5"/>
</calcChain>
</file>

<file path=xl/comments1.xml><?xml version="1.0" encoding="utf-8"?>
<comments xmlns="http://schemas.openxmlformats.org/spreadsheetml/2006/main">
  <authors>
    <author>Author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vjetore 7000 4- mujore 2000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sasia e ceshtjeve te perfunduara janr- prill 2022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vjetore 3500, 4- mujore 1000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1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vjetore 7000 4- mujore 2000, 2500 -4-mujoei I dyte</t>
        </r>
      </text>
    </comment>
    <comment ref="M1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sasia e ceshtjeve te perfunduara janr- prill 2022</t>
        </r>
      </text>
    </comment>
  </commentList>
</comments>
</file>

<file path=xl/sharedStrings.xml><?xml version="1.0" encoding="utf-8"?>
<sst xmlns="http://schemas.openxmlformats.org/spreadsheetml/2006/main" count="821" uniqueCount="209">
  <si>
    <t>Republika e Shqiperise</t>
  </si>
  <si>
    <t xml:space="preserve">Gjykata  e Apelit Tirane </t>
  </si>
  <si>
    <t>ANEKSI nr.1 "Raporti i Shpenzimeve sipas Programeve"</t>
  </si>
  <si>
    <t>ne 000/leke</t>
  </si>
  <si>
    <t>Programet</t>
  </si>
  <si>
    <t>Shpenzimet e 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</si>
  <si>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</si>
  <si>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</si>
  <si>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</si>
  <si>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</si>
  <si>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</si>
  <si>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</si>
  <si>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</si>
  <si>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</si>
  <si>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Diferenca</t>
  </si>
  <si>
    <t>Titulli</t>
  </si>
  <si>
    <t>Emertimi</t>
  </si>
  <si>
    <t>Plani fillestar</t>
  </si>
  <si>
    <t>Plani rishikuar gjate vitit</t>
  </si>
  <si>
    <t xml:space="preserve"> Plani i Periudhes/progresiv</t>
  </si>
  <si>
    <t>i
Periudhes/progresiv</t>
  </si>
  <si>
    <t>03310</t>
  </si>
  <si>
    <t>Buxheti Gjyqesor</t>
  </si>
  <si>
    <t>.........</t>
  </si>
  <si>
    <t>...........</t>
  </si>
  <si>
    <t>Totali i Shpenzimeve te Ministrise</t>
  </si>
  <si>
    <t xml:space="preserve">Shpenzime nga te Ardhurat Jashte limitit </t>
  </si>
  <si>
    <t xml:space="preserve">Totali </t>
  </si>
  <si>
    <t>Nepunesi Zbatues/ Kryetar Deges Buxhetit</t>
  </si>
  <si>
    <t>Nepunesi Autorizues/Kryetari i Gjykates</t>
  </si>
  <si>
    <t>Emri</t>
  </si>
  <si>
    <t>Firma</t>
  </si>
  <si>
    <t>Data</t>
  </si>
  <si>
    <t>Gjykata e Apelit Tirane</t>
  </si>
  <si>
    <t>ANEKSI nr.2 "Raporti i Shpenzimeve  të Programit sipas Artikujve Buxhetorë"</t>
  </si>
  <si>
    <t>Programi</t>
  </si>
  <si>
    <t>Kodi i Programit</t>
  </si>
  <si>
    <t>Art.</t>
  </si>
  <si>
    <t>Paga</t>
  </si>
  <si>
    <t>Sigurime Shoqërore</t>
  </si>
  <si>
    <t>Mallra dhe Shërbime të Tjera</t>
  </si>
  <si>
    <t>Trans per Buxh. Fam. &amp; Individ</t>
  </si>
  <si>
    <t>Nen-Totali</t>
  </si>
  <si>
    <t>Shpenzime Korrente</t>
  </si>
  <si>
    <t>Kapitale të Patrupëzuara</t>
  </si>
  <si>
    <t>Kapitale të Trupëzuara</t>
  </si>
  <si>
    <t>Nen -Totali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</si>
  <si>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</si>
  <si>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</si>
  <si>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</si>
  <si>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</si>
  <si>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</si>
  <si>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</si>
  <si>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</si>
  <si>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</si>
  <si>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</si>
  <si>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</si>
  <si>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</si>
  <si>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</si>
  <si>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</si>
  <si>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t xml:space="preserve">V = IV - I
</t>
  </si>
  <si>
    <t xml:space="preserve">V = IV - II
</t>
  </si>
  <si>
    <t xml:space="preserve">V = IV - III
</t>
  </si>
  <si>
    <t>Produkti A</t>
  </si>
  <si>
    <t>Ceshtje te gjykuara</t>
  </si>
  <si>
    <t>numer ceshtjesh</t>
  </si>
  <si>
    <t>Produkti B</t>
  </si>
  <si>
    <t>Siperfaqe godine e re</t>
  </si>
  <si>
    <t>m2</t>
  </si>
  <si>
    <t>Produkti C</t>
  </si>
  <si>
    <t>Projekt zbatim per godina te reja</t>
  </si>
  <si>
    <t>numer projektesh</t>
  </si>
  <si>
    <t>Produkti D</t>
  </si>
  <si>
    <t>Projekt zbatim per rikontruksion te godinave</t>
  </si>
  <si>
    <t>Produkti E</t>
  </si>
  <si>
    <t xml:space="preserve">Siperfaqe godine e rikonstruktuar </t>
  </si>
  <si>
    <t>Produkti F</t>
  </si>
  <si>
    <t>Mobilje per zyra e salla gjyqi per  gjykatat</t>
  </si>
  <si>
    <t>nr. institucionesh</t>
  </si>
  <si>
    <t>Produkti G</t>
  </si>
  <si>
    <t>Elemente sigurie per gjykatat</t>
  </si>
  <si>
    <t>Produkti H</t>
  </si>
  <si>
    <t>Pajisje te tjera ne funksion te aktivitetit te gjykatave</t>
  </si>
  <si>
    <t>Produkti I</t>
  </si>
  <si>
    <t>Automjete per gjykatat</t>
  </si>
  <si>
    <t>nr.automjetesh</t>
  </si>
  <si>
    <t>Produkti K</t>
  </si>
  <si>
    <t xml:space="preserve">Pajisje elektronike per gjykatat </t>
  </si>
  <si>
    <t>Produkti L</t>
  </si>
  <si>
    <t>Gjyqtare te trajnuar</t>
  </si>
  <si>
    <t>nr.gjyqtaresh</t>
  </si>
  <si>
    <t>......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</si>
  <si>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</si>
  <si>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</si>
  <si>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</si>
  <si>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</si>
  <si>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Investimet e detajuara me fondet buxhetore</t>
  </si>
  <si>
    <t>Nr.</t>
  </si>
  <si>
    <t>Sasia</t>
  </si>
  <si>
    <t>Vlera (000/leke)</t>
  </si>
  <si>
    <t>Pajisje elektronike</t>
  </si>
  <si>
    <t xml:space="preserve">Pajisje mobilje </t>
  </si>
  <si>
    <t>Pajisje te tjera</t>
  </si>
  <si>
    <t>TOTALI</t>
  </si>
  <si>
    <t>Drejtuesi i Ekipit Menaxhues të Programit</t>
  </si>
  <si>
    <t>Kordinatori i GMS/Nepunesi Autorizus</t>
  </si>
  <si>
    <t>ANEKSI nr.4  "Projektet  e investimeve me financim te brendshem"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</si>
  <si>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</si>
  <si>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</si>
  <si>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</si>
  <si>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</si>
  <si>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</si>
  <si>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</si>
  <si>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REALIZIMI PROGRESIV  nga fillimi i vitit deri në periudhën aktuale</t>
  </si>
  <si>
    <t>REALIZIMI PROGRESIV  nga fillimi i projektit deri në periudhën aktuale</t>
  </si>
  <si>
    <t>e</t>
  </si>
  <si>
    <t>të</t>
  </si>
  <si>
    <t>Kontraktuar</t>
  </si>
  <si>
    <t>projektit</t>
  </si>
  <si>
    <t>M290087</t>
  </si>
  <si>
    <t>Ndertim godine</t>
  </si>
  <si>
    <t>M290068</t>
  </si>
  <si>
    <t>Rikonstruksion</t>
  </si>
  <si>
    <t>M290072</t>
  </si>
  <si>
    <t xml:space="preserve">Blerje pajisje </t>
  </si>
  <si>
    <t>M290075</t>
  </si>
  <si>
    <t xml:space="preserve">Blerje automjetesh </t>
  </si>
  <si>
    <t>Gjykata  e Apelit Tirane</t>
  </si>
  <si>
    <t>Produkti</t>
  </si>
  <si>
    <t>Emertimi i Produkteve</t>
  </si>
  <si>
    <t>Njesia matese</t>
  </si>
  <si>
    <t>Sasia e planifikuar</t>
  </si>
  <si>
    <t xml:space="preserve">Vjetor </t>
  </si>
  <si>
    <t>4-m  I</t>
  </si>
  <si>
    <t>4-M II</t>
  </si>
  <si>
    <t>4-M III</t>
  </si>
  <si>
    <t>Nr. Ceshtjesh</t>
  </si>
  <si>
    <t>Sip. e nd.  m2</t>
  </si>
  <si>
    <t>Projekt zbatim per godina te reja(pjesor)</t>
  </si>
  <si>
    <t xml:space="preserve">Nr.institucioni </t>
  </si>
  <si>
    <t>Projekt zbatim per rikontruksion te plote te godinave</t>
  </si>
  <si>
    <t>Siperfaqe godine e rikonstruktuar plotesisht(pjesore)</t>
  </si>
  <si>
    <t>Sip. e rik. m2</t>
  </si>
  <si>
    <t>Elemente sigurie per gjykata</t>
  </si>
  <si>
    <t>Nr. Automjete</t>
  </si>
  <si>
    <t>Produkti J</t>
  </si>
  <si>
    <t>Nr. Institucioni</t>
  </si>
  <si>
    <t>Nr. Gjyqtaresh</t>
  </si>
  <si>
    <t>Konference Gjyqesore Kombetare</t>
  </si>
  <si>
    <t>Nr. Konference</t>
  </si>
  <si>
    <t>Ridvan HADO</t>
  </si>
  <si>
    <t>REALIZIMI për periudhën e raportimit (4-mujore/vjetore)</t>
  </si>
  <si>
    <t>Kosto per Njesi 
viti 2020</t>
  </si>
  <si>
    <t xml:space="preserve">Emri   Anjeza BANI </t>
  </si>
  <si>
    <t xml:space="preserve">Anjeza BANI </t>
  </si>
  <si>
    <t>Emri   Anjeza BANI</t>
  </si>
  <si>
    <t xml:space="preserve">Anjeza Bani </t>
  </si>
  <si>
    <t>18AD801</t>
  </si>
  <si>
    <t>Blerje pajisje zyre</t>
  </si>
  <si>
    <t>Emri           Anjeza BANI</t>
  </si>
  <si>
    <t>Sasia Faktike (4/mujori vitit 2021)</t>
  </si>
  <si>
    <t>Sasia Faktike viti 2020</t>
  </si>
  <si>
    <t>Kosto per Njesi viti 2020</t>
  </si>
  <si>
    <t>Sasia viti 2021</t>
  </si>
  <si>
    <t>Sasia (sipas planit te rishikuar viti 2021)</t>
  </si>
  <si>
    <t>Shpenzimet(sipas planit te rishikuar viti 2021)</t>
  </si>
  <si>
    <t>Kosto per njesi (sipas planit te rishikuar viti 2021)</t>
  </si>
  <si>
    <t>Shpenzimet Faktike (4/mujori   i vitit 2021)</t>
  </si>
  <si>
    <t>Kosto per Njesi Faktike (ne4/mujorin 2021)</t>
  </si>
  <si>
    <t>Shpenzimete viti 2020</t>
  </si>
  <si>
    <t xml:space="preserve">Shpenzimet sipas planit vitit 2021
</t>
  </si>
  <si>
    <t xml:space="preserve">TOTALI </t>
  </si>
  <si>
    <t xml:space="preserve"> </t>
  </si>
  <si>
    <t xml:space="preserve">Valdete HOXHA </t>
  </si>
  <si>
    <t xml:space="preserve">Valdete Hoxha </t>
  </si>
  <si>
    <t>4 mujori 2022</t>
  </si>
  <si>
    <t>Fakti viti 2021</t>
  </si>
  <si>
    <t>PBA viti 2022</t>
  </si>
  <si>
    <t>Buxheti viti 2022</t>
  </si>
  <si>
    <t>Planifikimi i Produkteve Te Programit ne Terma Sasiore per viti 2022</t>
  </si>
  <si>
    <t>Detajimi i fondeve buxhetore në investime per Gjykaten e Apelit Tirane per vitin 2022</t>
  </si>
  <si>
    <t>Ndryshime transferim fondi 2022</t>
  </si>
  <si>
    <t>Ndryshime RPP 2022</t>
  </si>
  <si>
    <t>Produkti fillim vitit 2022</t>
  </si>
  <si>
    <t>4/mujori 2022</t>
  </si>
  <si>
    <t>Sasia Faktike viti 2021</t>
  </si>
  <si>
    <t>Shpenzimete viti 2021</t>
  </si>
  <si>
    <t>Sasia viti 2022</t>
  </si>
  <si>
    <t xml:space="preserve">Shpenzimet sipas planit vitit 2022
</t>
  </si>
  <si>
    <t>Kosto per Njesi 
viti 2022</t>
  </si>
  <si>
    <t>Plani i buxhetit viti 2022</t>
  </si>
  <si>
    <t>Sasia (sipas planit te rishikuar viti 2022)</t>
  </si>
  <si>
    <t>Shpenzimet Faktike 4/mujori   i vitit 2022)</t>
  </si>
  <si>
    <t xml:space="preserve">jemi ne procedura prokurimesh </t>
  </si>
  <si>
    <t>Shpenzimet(sipas planit te rishikuar viti 2022)</t>
  </si>
  <si>
    <t>Kosto per njesi (sipas planit te rishikuar viti 2022)</t>
  </si>
  <si>
    <t>Sasia Faktike (4/mujori vitit 2022)</t>
  </si>
  <si>
    <t>8 mujori 2022</t>
  </si>
  <si>
    <t>8/mujori 2022</t>
  </si>
  <si>
    <t>8  mujori 2021</t>
  </si>
  <si>
    <t>Sasia Faktike (8/mujori vitit 2022)</t>
  </si>
  <si>
    <t xml:space="preserve">perfunduar </t>
  </si>
  <si>
    <t>pjesa tjeter e fondit eshte prokuruar dhe punimet kane filluar ne muajin shtator 2022</t>
  </si>
  <si>
    <t>Data:09.09.2022</t>
  </si>
  <si>
    <t>09.02.2022</t>
  </si>
  <si>
    <t>Data : 09.09.2022</t>
  </si>
  <si>
    <t>09.09.2022</t>
  </si>
  <si>
    <t>Shpenzimet Faktike 8/mujori   i vitit 2022)</t>
  </si>
  <si>
    <t>Kosto per Njesi Faktike (ne 8 /mujorin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</si>
</sst>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_-* #,##0.0000_-;\-* #,##0.0000_-;_-* &quot;-&quot;??_-;_-@_-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Arial"/>
      <family val="2"/>
    </font>
    <font>
      <b/>
      <u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8" fillId="0" borderId="0">
      <alignment vertical="top"/>
    </xf>
    <xf numFmtId="43" fontId="21" fillId="0" borderId="0" applyFont="0" applyFill="0" applyBorder="0" applyAlignment="0" applyProtection="0"/>
  </cellStyleXfs>
  <cellXfs count="42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0" borderId="0" xfId="1"/>
    <xf numFmtId="0" fontId="5" fillId="2" borderId="1" xfId="1" applyFont="1" applyFill="1" applyBorder="1" applyAlignment="1"/>
    <xf numFmtId="0" fontId="5" fillId="2" borderId="2" xfId="1" applyFont="1" applyFill="1" applyBorder="1" applyAlignment="1"/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2" fillId="2" borderId="4" xfId="1" applyFont="1" applyFill="1" applyBorder="1" applyAlignment="1"/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49" fontId="2" fillId="2" borderId="19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vertical="top" wrapText="1"/>
    </xf>
    <xf numFmtId="164" fontId="2" fillId="2" borderId="26" xfId="1" applyNumberFormat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/>
    </xf>
    <xf numFmtId="164" fontId="5" fillId="2" borderId="26" xfId="1" applyNumberFormat="1" applyFont="1" applyFill="1" applyBorder="1" applyAlignment="1">
      <alignment horizontal="center"/>
    </xf>
    <xf numFmtId="164" fontId="5" fillId="2" borderId="30" xfId="1" applyNumberFormat="1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31" xfId="0" applyFont="1" applyFill="1" applyBorder="1" applyAlignment="1">
      <alignment horizont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0" applyFont="1" applyFill="1"/>
    <xf numFmtId="0" fontId="3" fillId="2" borderId="0" xfId="2" applyFont="1" applyFill="1" applyAlignment="1">
      <alignment horizontal="left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2" borderId="34" xfId="2" applyFont="1" applyFill="1" applyBorder="1" applyAlignment="1">
      <alignment horizontal="center"/>
    </xf>
    <xf numFmtId="0" fontId="5" fillId="2" borderId="2" xfId="2" applyFont="1" applyFill="1" applyBorder="1" applyAlignment="1"/>
    <xf numFmtId="0" fontId="2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5" xfId="2" applyFont="1" applyFill="1" applyBorder="1" applyAlignment="1">
      <alignment horizontal="center"/>
    </xf>
    <xf numFmtId="0" fontId="2" fillId="2" borderId="36" xfId="2" applyFont="1" applyFill="1" applyBorder="1" applyAlignment="1">
      <alignment horizontal="center"/>
    </xf>
    <xf numFmtId="0" fontId="2" fillId="2" borderId="37" xfId="2" applyFont="1" applyFill="1" applyBorder="1" applyAlignment="1">
      <alignment horizontal="center"/>
    </xf>
    <xf numFmtId="0" fontId="2" fillId="2" borderId="31" xfId="2" applyFont="1" applyFill="1" applyBorder="1" applyAlignment="1">
      <alignment horizontal="left"/>
    </xf>
    <xf numFmtId="0" fontId="5" fillId="2" borderId="38" xfId="2" applyFont="1" applyFill="1" applyBorder="1" applyAlignment="1"/>
    <xf numFmtId="0" fontId="5" fillId="2" borderId="15" xfId="2" applyFont="1" applyFill="1" applyBorder="1" applyAlignment="1"/>
    <xf numFmtId="0" fontId="2" fillId="2" borderId="31" xfId="2" applyFont="1" applyFill="1" applyBorder="1" applyAlignment="1">
      <alignment horizontal="center"/>
    </xf>
    <xf numFmtId="49" fontId="2" fillId="2" borderId="39" xfId="2" applyNumberFormat="1" applyFont="1" applyFill="1" applyBorder="1" applyAlignment="1">
      <alignment horizontal="center"/>
    </xf>
    <xf numFmtId="49" fontId="2" fillId="2" borderId="12" xfId="2" applyNumberFormat="1" applyFont="1" applyFill="1" applyBorder="1" applyAlignment="1">
      <alignment horizontal="center" vertical="center"/>
    </xf>
    <xf numFmtId="49" fontId="2" fillId="2" borderId="13" xfId="2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wrapText="1"/>
    </xf>
    <xf numFmtId="0" fontId="7" fillId="0" borderId="0" xfId="0" applyFont="1"/>
    <xf numFmtId="0" fontId="8" fillId="2" borderId="0" xfId="3" applyFont="1" applyFill="1"/>
    <xf numFmtId="0" fontId="8" fillId="2" borderId="0" xfId="3" applyFont="1" applyFill="1" applyAlignment="1">
      <alignment horizontal="center"/>
    </xf>
    <xf numFmtId="0" fontId="9" fillId="2" borderId="0" xfId="3" applyFont="1" applyFill="1"/>
    <xf numFmtId="0" fontId="9" fillId="0" borderId="0" xfId="3" applyFont="1"/>
    <xf numFmtId="0" fontId="10" fillId="2" borderId="0" xfId="3" applyFont="1" applyFill="1" applyBorder="1"/>
    <xf numFmtId="0" fontId="11" fillId="2" borderId="0" xfId="3" applyFont="1" applyFill="1" applyBorder="1"/>
    <xf numFmtId="0" fontId="11" fillId="2" borderId="0" xfId="3" applyFont="1" applyFill="1"/>
    <xf numFmtId="0" fontId="12" fillId="2" borderId="4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3" applyFont="1" applyFill="1" applyBorder="1"/>
    <xf numFmtId="0" fontId="13" fillId="0" borderId="0" xfId="3" applyFont="1"/>
    <xf numFmtId="0" fontId="8" fillId="2" borderId="37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left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left"/>
    </xf>
    <xf numFmtId="0" fontId="8" fillId="2" borderId="45" xfId="3" applyFont="1" applyFill="1" applyBorder="1" applyAlignment="1">
      <alignment horizontal="center"/>
    </xf>
    <xf numFmtId="0" fontId="12" fillId="2" borderId="37" xfId="3" applyFont="1" applyFill="1" applyBorder="1"/>
    <xf numFmtId="0" fontId="12" fillId="2" borderId="31" xfId="3" applyFont="1" applyFill="1" applyBorder="1"/>
    <xf numFmtId="0" fontId="12" fillId="2" borderId="31" xfId="3" applyFont="1" applyFill="1" applyBorder="1" applyAlignment="1">
      <alignment horizontal="center" vertical="center" wrapText="1"/>
    </xf>
    <xf numFmtId="0" fontId="12" fillId="0" borderId="31" xfId="3" applyFont="1" applyFill="1" applyBorder="1" applyAlignment="1">
      <alignment horizontal="center" vertical="center" wrapText="1"/>
    </xf>
    <xf numFmtId="3" fontId="12" fillId="2" borderId="31" xfId="3" applyNumberFormat="1" applyFont="1" applyFill="1" applyBorder="1" applyAlignment="1">
      <alignment horizontal="center" vertical="center"/>
    </xf>
    <xf numFmtId="3" fontId="12" fillId="2" borderId="39" xfId="3" applyNumberFormat="1" applyFont="1" applyFill="1" applyBorder="1" applyAlignment="1">
      <alignment horizontal="center" vertical="center"/>
    </xf>
    <xf numFmtId="49" fontId="8" fillId="2" borderId="37" xfId="3" applyNumberFormat="1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 vertical="center"/>
    </xf>
    <xf numFmtId="49" fontId="8" fillId="2" borderId="48" xfId="3" applyNumberFormat="1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horizontal="center" vertical="center"/>
    </xf>
    <xf numFmtId="0" fontId="12" fillId="2" borderId="43" xfId="3" applyFont="1" applyFill="1" applyBorder="1" applyAlignment="1">
      <alignment horizontal="center" vertical="center"/>
    </xf>
    <xf numFmtId="3" fontId="12" fillId="2" borderId="43" xfId="3" applyNumberFormat="1" applyFont="1" applyFill="1" applyBorder="1" applyAlignment="1">
      <alignment horizontal="center" vertical="center"/>
    </xf>
    <xf numFmtId="3" fontId="12" fillId="2" borderId="44" xfId="3" applyNumberFormat="1" applyFont="1" applyFill="1" applyBorder="1" applyAlignment="1">
      <alignment horizontal="center" vertical="center"/>
    </xf>
    <xf numFmtId="0" fontId="12" fillId="2" borderId="0" xfId="3" applyFont="1" applyFill="1"/>
    <xf numFmtId="0" fontId="8" fillId="2" borderId="45" xfId="3" applyFont="1" applyFill="1" applyBorder="1" applyAlignment="1">
      <alignment horizontal="center" vertical="center" wrapText="1"/>
    </xf>
    <xf numFmtId="0" fontId="8" fillId="2" borderId="46" xfId="3" applyFont="1" applyFill="1" applyBorder="1" applyAlignment="1">
      <alignment horizontal="center" vertical="center" wrapText="1"/>
    </xf>
    <xf numFmtId="0" fontId="8" fillId="2" borderId="47" xfId="3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/>
    </xf>
    <xf numFmtId="0" fontId="12" fillId="2" borderId="31" xfId="3" applyFont="1" applyFill="1" applyBorder="1" applyAlignment="1">
      <alignment horizontal="center"/>
    </xf>
    <xf numFmtId="164" fontId="12" fillId="2" borderId="31" xfId="3" applyNumberFormat="1" applyFont="1" applyFill="1" applyBorder="1" applyAlignment="1">
      <alignment horizontal="center" vertical="center"/>
    </xf>
    <xf numFmtId="0" fontId="12" fillId="2" borderId="39" xfId="3" applyFont="1" applyFill="1" applyBorder="1" applyAlignment="1">
      <alignment horizontal="center"/>
    </xf>
    <xf numFmtId="0" fontId="12" fillId="2" borderId="37" xfId="3" applyFont="1" applyFill="1" applyBorder="1" applyAlignment="1">
      <alignment horizontal="left"/>
    </xf>
    <xf numFmtId="0" fontId="12" fillId="2" borderId="31" xfId="3" applyFont="1" applyFill="1" applyBorder="1" applyAlignment="1">
      <alignment horizontal="left"/>
    </xf>
    <xf numFmtId="0" fontId="12" fillId="2" borderId="48" xfId="3" applyFont="1" applyFill="1" applyBorder="1" applyAlignment="1">
      <alignment horizontal="left"/>
    </xf>
    <xf numFmtId="164" fontId="12" fillId="2" borderId="43" xfId="3" applyNumberFormat="1" applyFont="1" applyFill="1" applyBorder="1" applyAlignment="1">
      <alignment horizontal="left" vertical="center"/>
    </xf>
    <xf numFmtId="0" fontId="12" fillId="2" borderId="43" xfId="3" applyFont="1" applyFill="1" applyBorder="1" applyAlignment="1">
      <alignment horizontal="left"/>
    </xf>
    <xf numFmtId="164" fontId="12" fillId="2" borderId="43" xfId="3" applyNumberFormat="1" applyFont="1" applyFill="1" applyBorder="1" applyAlignment="1">
      <alignment horizontal="center" vertical="center"/>
    </xf>
    <xf numFmtId="0" fontId="12" fillId="2" borderId="44" xfId="3" applyFont="1" applyFill="1" applyBorder="1" applyAlignment="1">
      <alignment horizontal="center"/>
    </xf>
    <xf numFmtId="164" fontId="12" fillId="2" borderId="0" xfId="3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/>
    </xf>
    <xf numFmtId="0" fontId="2" fillId="0" borderId="0" xfId="4" applyFont="1"/>
    <xf numFmtId="0" fontId="1" fillId="0" borderId="0" xfId="5"/>
    <xf numFmtId="0" fontId="2" fillId="0" borderId="0" xfId="0" applyFont="1" applyBorder="1"/>
    <xf numFmtId="0" fontId="14" fillId="0" borderId="0" xfId="4" applyFont="1"/>
    <xf numFmtId="0" fontId="15" fillId="0" borderId="0" xfId="4" applyFont="1"/>
    <xf numFmtId="0" fontId="5" fillId="1" borderId="45" xfId="4" applyFont="1" applyFill="1" applyBorder="1"/>
    <xf numFmtId="0" fontId="2" fillId="1" borderId="46" xfId="4" applyFont="1" applyFill="1" applyBorder="1"/>
    <xf numFmtId="0" fontId="2" fillId="1" borderId="48" xfId="4" applyFont="1" applyFill="1" applyBorder="1"/>
    <xf numFmtId="0" fontId="2" fillId="1" borderId="43" xfId="4" applyFont="1" applyFill="1" applyBorder="1" applyAlignment="1">
      <alignment horizontal="center"/>
    </xf>
    <xf numFmtId="3" fontId="2" fillId="1" borderId="44" xfId="4" applyNumberFormat="1" applyFont="1" applyFill="1" applyBorder="1" applyAlignment="1">
      <alignment horizontal="center" wrapText="1"/>
    </xf>
    <xf numFmtId="0" fontId="2" fillId="3" borderId="45" xfId="4" applyFont="1" applyFill="1" applyBorder="1"/>
    <xf numFmtId="0" fontId="2" fillId="3" borderId="46" xfId="4" applyFont="1" applyFill="1" applyBorder="1" applyAlignment="1">
      <alignment horizontal="center"/>
    </xf>
    <xf numFmtId="0" fontId="2" fillId="3" borderId="31" xfId="4" applyFont="1" applyFill="1" applyBorder="1" applyAlignment="1">
      <alignment horizontal="center"/>
    </xf>
    <xf numFmtId="3" fontId="2" fillId="3" borderId="39" xfId="4" applyNumberFormat="1" applyFont="1" applyFill="1" applyBorder="1" applyAlignment="1">
      <alignment horizontal="center"/>
    </xf>
    <xf numFmtId="0" fontId="5" fillId="0" borderId="31" xfId="4" applyFont="1" applyBorder="1"/>
    <xf numFmtId="3" fontId="14" fillId="0" borderId="31" xfId="4" applyNumberFormat="1" applyFont="1" applyBorder="1" applyAlignment="1">
      <alignment horizontal="center"/>
    </xf>
    <xf numFmtId="0" fontId="5" fillId="0" borderId="31" xfId="5" applyFont="1" applyBorder="1" applyAlignment="1">
      <alignment horizontal="center"/>
    </xf>
    <xf numFmtId="0" fontId="5" fillId="0" borderId="37" xfId="5" applyFont="1" applyBorder="1"/>
    <xf numFmtId="3" fontId="2" fillId="1" borderId="55" xfId="4" applyNumberFormat="1" applyFont="1" applyFill="1" applyBorder="1"/>
    <xf numFmtId="0" fontId="2" fillId="1" borderId="56" xfId="4" applyFont="1" applyFill="1" applyBorder="1"/>
    <xf numFmtId="3" fontId="2" fillId="1" borderId="56" xfId="4" applyNumberFormat="1" applyFont="1" applyFill="1" applyBorder="1"/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15" fillId="2" borderId="0" xfId="6" applyFont="1" applyFill="1"/>
    <xf numFmtId="0" fontId="3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17" fillId="2" borderId="0" xfId="4" applyFont="1" applyFill="1" applyAlignment="1">
      <alignment horizontal="left" vertical="center"/>
    </xf>
    <xf numFmtId="0" fontId="17" fillId="2" borderId="0" xfId="4" applyFont="1" applyFill="1" applyAlignment="1">
      <alignment vertical="center"/>
    </xf>
    <xf numFmtId="0" fontId="17" fillId="2" borderId="0" xfId="4" applyFont="1" applyFill="1" applyBorder="1" applyAlignment="1">
      <alignment vertical="center"/>
    </xf>
    <xf numFmtId="0" fontId="2" fillId="2" borderId="0" xfId="4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1" fillId="0" borderId="0" xfId="6"/>
    <xf numFmtId="0" fontId="2" fillId="2" borderId="0" xfId="4" applyFont="1" applyFill="1" applyAlignment="1">
      <alignment vertical="center" wrapText="1"/>
    </xf>
    <xf numFmtId="0" fontId="5" fillId="2" borderId="0" xfId="4" applyFont="1" applyFill="1" applyBorder="1" applyAlignment="1">
      <alignment vertical="center" wrapText="1"/>
    </xf>
    <xf numFmtId="3" fontId="5" fillId="0" borderId="31" xfId="0" applyNumberFormat="1" applyFont="1" applyBorder="1" applyAlignment="1">
      <alignment horizontal="center"/>
    </xf>
    <xf numFmtId="0" fontId="5" fillId="2" borderId="31" xfId="4" applyFont="1" applyFill="1" applyBorder="1" applyAlignment="1">
      <alignment vertical="center" wrapText="1"/>
    </xf>
    <xf numFmtId="0" fontId="5" fillId="2" borderId="39" xfId="4" applyFont="1" applyFill="1" applyBorder="1" applyAlignment="1">
      <alignment vertical="center" wrapText="1"/>
    </xf>
    <xf numFmtId="0" fontId="8" fillId="2" borderId="3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center"/>
    </xf>
    <xf numFmtId="0" fontId="8" fillId="2" borderId="46" xfId="3" applyFont="1" applyFill="1" applyBorder="1" applyAlignment="1">
      <alignment horizontal="center"/>
    </xf>
    <xf numFmtId="0" fontId="8" fillId="2" borderId="47" xfId="3" applyFont="1" applyFill="1" applyBorder="1" applyAlignment="1">
      <alignment horizontal="center" vertical="center" wrapText="1"/>
    </xf>
    <xf numFmtId="0" fontId="8" fillId="2" borderId="39" xfId="3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center" vertical="center" wrapText="1"/>
    </xf>
    <xf numFmtId="0" fontId="19" fillId="0" borderId="0" xfId="8" applyFont="1" applyAlignment="1"/>
    <xf numFmtId="0" fontId="15" fillId="0" borderId="0" xfId="8" applyFont="1" applyAlignment="1"/>
    <xf numFmtId="0" fontId="19" fillId="0" borderId="0" xfId="8" applyFont="1">
      <alignment vertical="top"/>
    </xf>
    <xf numFmtId="0" fontId="15" fillId="0" borderId="0" xfId="8" applyFont="1" applyBorder="1" applyAlignment="1"/>
    <xf numFmtId="0" fontId="15" fillId="0" borderId="57" xfId="8" applyFont="1" applyBorder="1" applyAlignment="1">
      <alignment horizontal="center"/>
    </xf>
    <xf numFmtId="0" fontId="15" fillId="0" borderId="58" xfId="8" applyFont="1" applyBorder="1" applyAlignment="1">
      <alignment horizontal="center" wrapText="1"/>
    </xf>
    <xf numFmtId="0" fontId="15" fillId="0" borderId="50" xfId="8" applyFont="1" applyBorder="1" applyAlignment="1">
      <alignment horizontal="center" wrapText="1"/>
    </xf>
    <xf numFmtId="0" fontId="15" fillId="0" borderId="45" xfId="8" applyFont="1" applyBorder="1" applyAlignment="1">
      <alignment horizontal="center" wrapText="1"/>
    </xf>
    <xf numFmtId="0" fontId="15" fillId="0" borderId="46" xfId="8" applyFont="1" applyBorder="1" applyAlignment="1">
      <alignment horizontal="center" wrapText="1"/>
    </xf>
    <xf numFmtId="0" fontId="15" fillId="0" borderId="47" xfId="8" applyFont="1" applyBorder="1" applyAlignment="1">
      <alignment horizontal="center" wrapText="1"/>
    </xf>
    <xf numFmtId="0" fontId="15" fillId="0" borderId="53" xfId="8" applyFont="1" applyBorder="1" applyAlignment="1">
      <alignment horizontal="center"/>
    </xf>
    <xf numFmtId="0" fontId="15" fillId="0" borderId="28" xfId="8" applyFont="1" applyBorder="1" applyAlignment="1">
      <alignment horizontal="center" wrapText="1"/>
    </xf>
    <xf numFmtId="0" fontId="15" fillId="0" borderId="55" xfId="8" applyFont="1" applyBorder="1" applyAlignment="1">
      <alignment horizontal="center"/>
    </xf>
    <xf numFmtId="0" fontId="15" fillId="0" borderId="53" xfId="8" applyFont="1" applyBorder="1" applyAlignment="1">
      <alignment horizontal="center" wrapText="1"/>
    </xf>
    <xf numFmtId="0" fontId="15" fillId="0" borderId="54" xfId="8" applyFont="1" applyBorder="1" applyAlignment="1">
      <alignment horizontal="center" wrapText="1"/>
    </xf>
    <xf numFmtId="0" fontId="13" fillId="0" borderId="51" xfId="8" applyFont="1" applyFill="1" applyBorder="1">
      <alignment vertical="top"/>
    </xf>
    <xf numFmtId="0" fontId="13" fillId="0" borderId="17" xfId="8" applyFont="1" applyFill="1" applyBorder="1">
      <alignment vertical="top"/>
    </xf>
    <xf numFmtId="0" fontId="13" fillId="0" borderId="15" xfId="8" applyFont="1" applyBorder="1">
      <alignment vertical="top"/>
    </xf>
    <xf numFmtId="0" fontId="19" fillId="0" borderId="38" xfId="8" applyFont="1" applyBorder="1">
      <alignment vertical="top"/>
    </xf>
    <xf numFmtId="0" fontId="19" fillId="0" borderId="59" xfId="8" applyFont="1" applyBorder="1">
      <alignment vertical="top"/>
    </xf>
    <xf numFmtId="0" fontId="19" fillId="0" borderId="21" xfId="8" applyFont="1" applyBorder="1">
      <alignment vertical="top"/>
    </xf>
    <xf numFmtId="0" fontId="19" fillId="0" borderId="22" xfId="8" applyFont="1" applyBorder="1">
      <alignment vertical="top"/>
    </xf>
    <xf numFmtId="0" fontId="13" fillId="0" borderId="60" xfId="8" applyFont="1" applyFill="1" applyBorder="1">
      <alignment vertical="top"/>
    </xf>
    <xf numFmtId="0" fontId="13" fillId="0" borderId="17" xfId="8" applyFont="1" applyBorder="1">
      <alignment vertical="top"/>
    </xf>
    <xf numFmtId="0" fontId="19" fillId="0" borderId="9" xfId="8" applyFont="1" applyBorder="1">
      <alignment vertical="top"/>
    </xf>
    <xf numFmtId="0" fontId="19" fillId="0" borderId="37" xfId="8" applyFont="1" applyBorder="1">
      <alignment vertical="top"/>
    </xf>
    <xf numFmtId="0" fontId="19" fillId="0" borderId="31" xfId="8" applyFont="1" applyBorder="1">
      <alignment vertical="top"/>
    </xf>
    <xf numFmtId="0" fontId="19" fillId="0" borderId="39" xfId="8" applyFont="1" applyBorder="1">
      <alignment vertical="top"/>
    </xf>
    <xf numFmtId="0" fontId="13" fillId="0" borderId="7" xfId="8" applyFont="1" applyFill="1" applyBorder="1">
      <alignment vertical="top"/>
    </xf>
    <xf numFmtId="0" fontId="13" fillId="0" borderId="31" xfId="8" applyFont="1" applyBorder="1">
      <alignment vertical="top"/>
    </xf>
    <xf numFmtId="49" fontId="13" fillId="0" borderId="60" xfId="8" applyNumberFormat="1" applyFont="1" applyBorder="1" applyAlignment="1">
      <alignment horizontal="right"/>
    </xf>
    <xf numFmtId="0" fontId="19" fillId="0" borderId="40" xfId="8" applyFont="1" applyBorder="1">
      <alignment vertical="top"/>
    </xf>
    <xf numFmtId="0" fontId="13" fillId="0" borderId="12" xfId="8" applyFont="1" applyBorder="1">
      <alignment vertical="top"/>
    </xf>
    <xf numFmtId="0" fontId="19" fillId="0" borderId="60" xfId="8" applyFont="1" applyBorder="1">
      <alignment vertical="top"/>
    </xf>
    <xf numFmtId="0" fontId="19" fillId="0" borderId="20" xfId="8" applyFont="1" applyBorder="1">
      <alignment vertical="top"/>
    </xf>
    <xf numFmtId="0" fontId="19" fillId="0" borderId="19" xfId="8" applyFont="1" applyBorder="1">
      <alignment vertical="top"/>
    </xf>
    <xf numFmtId="0" fontId="19" fillId="0" borderId="12" xfId="8" applyFont="1" applyBorder="1">
      <alignment vertical="top"/>
    </xf>
    <xf numFmtId="0" fontId="19" fillId="0" borderId="13" xfId="8" applyFont="1" applyBorder="1">
      <alignment vertical="top"/>
    </xf>
    <xf numFmtId="0" fontId="19" fillId="0" borderId="8" xfId="8" applyFont="1" applyBorder="1">
      <alignment vertical="top"/>
    </xf>
    <xf numFmtId="0" fontId="19" fillId="0" borderId="52" xfId="8" applyFont="1" applyBorder="1">
      <alignment vertical="top"/>
    </xf>
    <xf numFmtId="0" fontId="19" fillId="0" borderId="41" xfId="8" applyFont="1" applyBorder="1">
      <alignment vertical="top"/>
    </xf>
    <xf numFmtId="0" fontId="13" fillId="0" borderId="43" xfId="8" applyFont="1" applyBorder="1">
      <alignment vertical="top"/>
    </xf>
    <xf numFmtId="0" fontId="19" fillId="0" borderId="49" xfId="8" applyFont="1" applyBorder="1">
      <alignment vertical="top"/>
    </xf>
    <xf numFmtId="0" fontId="19" fillId="0" borderId="48" xfId="8" applyFont="1" applyBorder="1">
      <alignment vertical="top"/>
    </xf>
    <xf numFmtId="0" fontId="19" fillId="0" borderId="43" xfId="8" applyFont="1" applyBorder="1">
      <alignment vertical="top"/>
    </xf>
    <xf numFmtId="0" fontId="19" fillId="0" borderId="44" xfId="8" applyFont="1" applyBorder="1">
      <alignment vertical="top"/>
    </xf>
    <xf numFmtId="0" fontId="13" fillId="0" borderId="31" xfId="8" applyFont="1" applyFill="1" applyBorder="1" applyAlignment="1"/>
    <xf numFmtId="0" fontId="13" fillId="0" borderId="31" xfId="8" applyFont="1" applyFill="1" applyBorder="1">
      <alignment vertical="top"/>
    </xf>
    <xf numFmtId="0" fontId="13" fillId="0" borderId="8" xfId="8" applyFont="1" applyFill="1" applyBorder="1" applyAlignment="1">
      <alignment horizontal="center"/>
    </xf>
    <xf numFmtId="0" fontId="13" fillId="0" borderId="17" xfId="8" applyFont="1" applyFill="1" applyBorder="1" applyAlignment="1">
      <alignment horizontal="center"/>
    </xf>
    <xf numFmtId="0" fontId="13" fillId="0" borderId="7" xfId="8" applyFont="1" applyFill="1" applyBorder="1" applyAlignment="1">
      <alignment vertical="center" wrapText="1"/>
    </xf>
    <xf numFmtId="0" fontId="13" fillId="0" borderId="11" xfId="8" applyFont="1" applyFill="1" applyBorder="1" applyAlignment="1">
      <alignment vertical="center" wrapText="1"/>
    </xf>
    <xf numFmtId="0" fontId="13" fillId="0" borderId="15" xfId="8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13" fillId="0" borderId="0" xfId="8" applyFont="1" applyFill="1" applyBorder="1">
      <alignment vertical="top"/>
    </xf>
    <xf numFmtId="0" fontId="13" fillId="0" borderId="0" xfId="8" applyFont="1" applyFill="1" applyBorder="1" applyAlignment="1">
      <alignment vertical="center" wrapText="1"/>
    </xf>
    <xf numFmtId="0" fontId="13" fillId="0" borderId="0" xfId="8" applyFont="1" applyFill="1" applyBorder="1" applyAlignment="1"/>
    <xf numFmtId="0" fontId="13" fillId="0" borderId="0" xfId="8" applyFont="1" applyFill="1" applyBorder="1" applyAlignment="1">
      <alignment horizontal="center"/>
    </xf>
    <xf numFmtId="0" fontId="19" fillId="0" borderId="0" xfId="8" applyFont="1" applyFill="1" applyBorder="1" applyAlignment="1"/>
    <xf numFmtId="0" fontId="15" fillId="0" borderId="0" xfId="8" applyFont="1" applyFill="1" applyBorder="1" applyAlignment="1"/>
    <xf numFmtId="0" fontId="0" fillId="0" borderId="0" xfId="0" applyFill="1" applyBorder="1"/>
    <xf numFmtId="0" fontId="19" fillId="0" borderId="0" xfId="8" applyFont="1" applyFill="1" applyBorder="1">
      <alignment vertical="top"/>
    </xf>
    <xf numFmtId="0" fontId="15" fillId="0" borderId="0" xfId="8" applyFont="1" applyFill="1" applyBorder="1" applyAlignment="1">
      <alignment horizontal="center"/>
    </xf>
    <xf numFmtId="0" fontId="15" fillId="0" borderId="0" xfId="8" applyFont="1" applyFill="1" applyBorder="1" applyAlignment="1">
      <alignment horizontal="center" wrapText="1"/>
    </xf>
    <xf numFmtId="49" fontId="13" fillId="0" borderId="0" xfId="8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4" applyFont="1" applyAlignment="1"/>
    <xf numFmtId="0" fontId="2" fillId="3" borderId="34" xfId="4" applyFont="1" applyFill="1" applyBorder="1"/>
    <xf numFmtId="0" fontId="5" fillId="3" borderId="40" xfId="4" applyFont="1" applyFill="1" applyBorder="1"/>
    <xf numFmtId="0" fontId="5" fillId="0" borderId="40" xfId="5" applyFont="1" applyBorder="1" applyAlignment="1"/>
    <xf numFmtId="0" fontId="16" fillId="0" borderId="40" xfId="5" applyFont="1" applyBorder="1" applyAlignment="1">
      <alignment horizontal="right"/>
    </xf>
    <xf numFmtId="0" fontId="5" fillId="0" borderId="40" xfId="5" applyFont="1" applyBorder="1"/>
    <xf numFmtId="0" fontId="5" fillId="0" borderId="40" xfId="5" applyFont="1" applyBorder="1" applyAlignment="1">
      <alignment horizontal="right"/>
    </xf>
    <xf numFmtId="0" fontId="16" fillId="0" borderId="6" xfId="5" applyFont="1" applyBorder="1" applyAlignment="1">
      <alignment horizontal="right"/>
    </xf>
    <xf numFmtId="0" fontId="5" fillId="1" borderId="23" xfId="4" applyFont="1" applyFill="1" applyBorder="1"/>
    <xf numFmtId="0" fontId="2" fillId="3" borderId="37" xfId="4" applyFont="1" applyFill="1" applyBorder="1"/>
    <xf numFmtId="0" fontId="5" fillId="0" borderId="37" xfId="4" applyFont="1" applyBorder="1"/>
    <xf numFmtId="0" fontId="2" fillId="0" borderId="37" xfId="5" applyFont="1" applyBorder="1"/>
    <xf numFmtId="3" fontId="5" fillId="0" borderId="39" xfId="4" applyNumberFormat="1" applyFont="1" applyBorder="1"/>
    <xf numFmtId="3" fontId="15" fillId="0" borderId="39" xfId="4" applyNumberFormat="1" applyFont="1" applyBorder="1" applyAlignment="1">
      <alignment horizontal="center"/>
    </xf>
    <xf numFmtId="3" fontId="5" fillId="0" borderId="39" xfId="5" applyNumberFormat="1" applyFont="1" applyBorder="1" applyAlignment="1">
      <alignment horizontal="right"/>
    </xf>
    <xf numFmtId="3" fontId="5" fillId="0" borderId="39" xfId="5" applyNumberFormat="1" applyFont="1" applyBorder="1" applyAlignment="1">
      <alignment horizontal="center"/>
    </xf>
    <xf numFmtId="3" fontId="2" fillId="1" borderId="41" xfId="4" applyNumberFormat="1" applyFont="1" applyFill="1" applyBorder="1" applyAlignment="1">
      <alignment horizontal="center"/>
    </xf>
    <xf numFmtId="3" fontId="2" fillId="3" borderId="37" xfId="4" applyNumberFormat="1" applyFont="1" applyFill="1" applyBorder="1"/>
    <xf numFmtId="3" fontId="5" fillId="0" borderId="37" xfId="4" applyNumberFormat="1" applyFont="1" applyBorder="1"/>
    <xf numFmtId="3" fontId="5" fillId="0" borderId="37" xfId="5" applyNumberFormat="1" applyFont="1" applyBorder="1"/>
    <xf numFmtId="0" fontId="1" fillId="4" borderId="0" xfId="1" applyFill="1"/>
    <xf numFmtId="0" fontId="5" fillId="4" borderId="0" xfId="2" applyFont="1" applyFill="1" applyBorder="1" applyAlignment="1">
      <alignment horizontal="center"/>
    </xf>
    <xf numFmtId="0" fontId="1" fillId="4" borderId="0" xfId="5" applyFont="1" applyFill="1"/>
    <xf numFmtId="3" fontId="2" fillId="3" borderId="35" xfId="4" applyNumberFormat="1" applyFont="1" applyFill="1" applyBorder="1"/>
    <xf numFmtId="0" fontId="0" fillId="0" borderId="48" xfId="0" applyBorder="1"/>
    <xf numFmtId="0" fontId="0" fillId="0" borderId="43" xfId="0" applyBorder="1"/>
    <xf numFmtId="0" fontId="2" fillId="1" borderId="12" xfId="4" applyFont="1" applyFill="1" applyBorder="1"/>
    <xf numFmtId="0" fontId="2" fillId="1" borderId="12" xfId="4" applyFont="1" applyFill="1" applyBorder="1" applyAlignment="1">
      <alignment horizontal="center"/>
    </xf>
    <xf numFmtId="3" fontId="2" fillId="1" borderId="13" xfId="4" applyNumberFormat="1" applyFont="1" applyFill="1" applyBorder="1" applyAlignment="1">
      <alignment horizontal="center" wrapText="1"/>
    </xf>
    <xf numFmtId="3" fontId="2" fillId="1" borderId="20" xfId="4" applyNumberFormat="1" applyFont="1" applyFill="1" applyBorder="1" applyAlignment="1">
      <alignment horizontal="center"/>
    </xf>
    <xf numFmtId="0" fontId="2" fillId="1" borderId="53" xfId="4" applyFont="1" applyFill="1" applyBorder="1"/>
    <xf numFmtId="3" fontId="2" fillId="1" borderId="54" xfId="4" applyNumberFormat="1" applyFont="1" applyFill="1" applyBorder="1"/>
    <xf numFmtId="3" fontId="2" fillId="3" borderId="8" xfId="4" applyNumberFormat="1" applyFont="1" applyFill="1" applyBorder="1" applyAlignment="1">
      <alignment horizontal="center"/>
    </xf>
    <xf numFmtId="3" fontId="5" fillId="0" borderId="8" xfId="5" applyNumberFormat="1" applyFont="1" applyBorder="1" applyAlignment="1">
      <alignment horizontal="center"/>
    </xf>
    <xf numFmtId="3" fontId="2" fillId="3" borderId="45" xfId="4" applyNumberFormat="1" applyFont="1" applyFill="1" applyBorder="1"/>
    <xf numFmtId="3" fontId="2" fillId="3" borderId="47" xfId="4" applyNumberFormat="1" applyFont="1" applyFill="1" applyBorder="1" applyAlignment="1">
      <alignment horizontal="center"/>
    </xf>
    <xf numFmtId="3" fontId="5" fillId="0" borderId="48" xfId="5" applyNumberFormat="1" applyFont="1" applyBorder="1"/>
    <xf numFmtId="0" fontId="5" fillId="0" borderId="43" xfId="5" applyFont="1" applyBorder="1" applyAlignment="1">
      <alignment horizontal="center"/>
    </xf>
    <xf numFmtId="3" fontId="5" fillId="0" borderId="44" xfId="5" applyNumberFormat="1" applyFont="1" applyBorder="1" applyAlignment="1">
      <alignment horizontal="center"/>
    </xf>
    <xf numFmtId="0" fontId="2" fillId="3" borderId="45" xfId="4" applyFont="1" applyFill="1" applyBorder="1" applyAlignment="1">
      <alignment horizontal="center"/>
    </xf>
    <xf numFmtId="0" fontId="2" fillId="3" borderId="37" xfId="4" applyFont="1" applyFill="1" applyBorder="1" applyAlignment="1">
      <alignment horizontal="center"/>
    </xf>
    <xf numFmtId="0" fontId="5" fillId="0" borderId="37" xfId="5" applyFont="1" applyBorder="1" applyAlignment="1">
      <alignment horizontal="center"/>
    </xf>
    <xf numFmtId="0" fontId="5" fillId="0" borderId="48" xfId="5" applyFont="1" applyBorder="1" applyAlignment="1">
      <alignment horizontal="center"/>
    </xf>
    <xf numFmtId="3" fontId="5" fillId="0" borderId="44" xfId="5" applyNumberFormat="1" applyFont="1" applyBorder="1" applyAlignment="1">
      <alignment horizontal="right"/>
    </xf>
    <xf numFmtId="3" fontId="5" fillId="0" borderId="9" xfId="5" applyNumberFormat="1" applyFont="1" applyBorder="1"/>
    <xf numFmtId="3" fontId="5" fillId="0" borderId="62" xfId="5" applyNumberFormat="1" applyFont="1" applyBorder="1"/>
    <xf numFmtId="3" fontId="2" fillId="3" borderId="61" xfId="4" applyNumberFormat="1" applyFont="1" applyFill="1" applyBorder="1"/>
    <xf numFmtId="0" fontId="8" fillId="5" borderId="31" xfId="3" applyFont="1" applyFill="1" applyBorder="1" applyAlignment="1">
      <alignment horizontal="center" vertical="center" wrapText="1"/>
    </xf>
    <xf numFmtId="0" fontId="8" fillId="0" borderId="31" xfId="3" applyFont="1" applyFill="1" applyBorder="1" applyAlignment="1">
      <alignment horizontal="center" vertical="center" wrapText="1"/>
    </xf>
    <xf numFmtId="0" fontId="8" fillId="0" borderId="46" xfId="3" applyFont="1" applyFill="1" applyBorder="1" applyAlignment="1">
      <alignment horizontal="center"/>
    </xf>
    <xf numFmtId="43" fontId="12" fillId="0" borderId="21" xfId="9" applyNumberFormat="1" applyFont="1" applyFill="1" applyBorder="1" applyAlignment="1">
      <alignment horizontal="center" vertical="center"/>
    </xf>
    <xf numFmtId="165" fontId="12" fillId="0" borderId="31" xfId="3" applyNumberFormat="1" applyFont="1" applyFill="1" applyBorder="1" applyAlignment="1">
      <alignment horizontal="center" vertical="center" wrapText="1"/>
    </xf>
    <xf numFmtId="166" fontId="12" fillId="0" borderId="31" xfId="9" applyNumberFormat="1" applyFont="1" applyFill="1" applyBorder="1" applyAlignment="1">
      <alignment horizontal="center" vertical="center" wrapText="1"/>
    </xf>
    <xf numFmtId="3" fontId="12" fillId="0" borderId="31" xfId="3" applyNumberFormat="1" applyFont="1" applyFill="1" applyBorder="1" applyAlignment="1">
      <alignment horizontal="center" vertical="center" wrapText="1"/>
    </xf>
    <xf numFmtId="3" fontId="12" fillId="0" borderId="31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7" fillId="0" borderId="0" xfId="0" applyFont="1" applyFill="1"/>
    <xf numFmtId="3" fontId="12" fillId="0" borderId="31" xfId="3" applyNumberFormat="1" applyFont="1" applyFill="1" applyBorder="1" applyAlignment="1">
      <alignment horizontal="center" vertical="center"/>
    </xf>
    <xf numFmtId="3" fontId="12" fillId="0" borderId="43" xfId="3" applyNumberFormat="1" applyFont="1" applyFill="1" applyBorder="1" applyAlignment="1">
      <alignment horizontal="center" vertical="center"/>
    </xf>
    <xf numFmtId="4" fontId="12" fillId="0" borderId="31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2" fillId="6" borderId="31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/>
    </xf>
    <xf numFmtId="43" fontId="5" fillId="0" borderId="31" xfId="9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1" xfId="2" applyNumberFormat="1" applyFont="1" applyFill="1" applyBorder="1" applyAlignment="1">
      <alignment horizontal="center"/>
    </xf>
    <xf numFmtId="164" fontId="5" fillId="0" borderId="39" xfId="2" applyNumberFormat="1" applyFont="1" applyFill="1" applyBorder="1" applyAlignment="1">
      <alignment horizontal="center"/>
    </xf>
    <xf numFmtId="0" fontId="6" fillId="0" borderId="3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31" xfId="2" applyNumberFormat="1" applyFont="1" applyFill="1" applyBorder="1" applyAlignment="1">
      <alignment horizontal="center"/>
    </xf>
    <xf numFmtId="164" fontId="2" fillId="0" borderId="39" xfId="2" applyNumberFormat="1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31" xfId="2" applyNumberFormat="1" applyFont="1" applyFill="1" applyBorder="1" applyAlignment="1">
      <alignment horizontal="center"/>
    </xf>
    <xf numFmtId="164" fontId="2" fillId="0" borderId="43" xfId="0" applyNumberFormat="1" applyFont="1" applyFill="1" applyBorder="1" applyAlignment="1">
      <alignment horizontal="center"/>
    </xf>
    <xf numFmtId="164" fontId="2" fillId="0" borderId="43" xfId="2" applyNumberFormat="1" applyFont="1" applyFill="1" applyBorder="1" applyAlignment="1">
      <alignment horizontal="center"/>
    </xf>
    <xf numFmtId="164" fontId="2" fillId="0" borderId="44" xfId="2" applyNumberFormat="1" applyFont="1" applyFill="1" applyBorder="1" applyAlignment="1">
      <alignment horizontal="center"/>
    </xf>
    <xf numFmtId="0" fontId="12" fillId="4" borderId="0" xfId="3" applyFont="1" applyFill="1" applyBorder="1"/>
    <xf numFmtId="0" fontId="2" fillId="4" borderId="31" xfId="3" applyFont="1" applyFill="1" applyBorder="1" applyAlignment="1">
      <alignment horizontal="center" vertical="center" wrapText="1"/>
    </xf>
    <xf numFmtId="0" fontId="2" fillId="2" borderId="48" xfId="4" applyFont="1" applyFill="1" applyBorder="1" applyAlignment="1">
      <alignment vertical="center" wrapText="1"/>
    </xf>
    <xf numFmtId="0" fontId="2" fillId="2" borderId="43" xfId="4" applyFont="1" applyFill="1" applyBorder="1" applyAlignment="1">
      <alignment vertical="center" wrapText="1"/>
    </xf>
    <xf numFmtId="166" fontId="2" fillId="2" borderId="43" xfId="4" applyNumberFormat="1" applyFont="1" applyFill="1" applyBorder="1" applyAlignment="1">
      <alignment vertical="center" wrapText="1"/>
    </xf>
    <xf numFmtId="0" fontId="2" fillId="2" borderId="44" xfId="4" applyFont="1" applyFill="1" applyBorder="1" applyAlignment="1">
      <alignment vertical="center" wrapText="1"/>
    </xf>
    <xf numFmtId="0" fontId="20" fillId="0" borderId="0" xfId="0" applyFont="1"/>
    <xf numFmtId="0" fontId="5" fillId="4" borderId="0" xfId="4" applyFont="1" applyFill="1" applyBorder="1" applyAlignment="1">
      <alignment vertical="center"/>
    </xf>
    <xf numFmtId="166" fontId="12" fillId="0" borderId="31" xfId="9" applyNumberFormat="1" applyFont="1" applyFill="1" applyBorder="1" applyAlignment="1">
      <alignment horizontal="center" vertical="center"/>
    </xf>
    <xf numFmtId="0" fontId="8" fillId="2" borderId="47" xfId="3" applyFont="1" applyFill="1" applyBorder="1" applyAlignment="1">
      <alignment horizontal="center"/>
    </xf>
    <xf numFmtId="0" fontId="12" fillId="2" borderId="39" xfId="3" applyFont="1" applyFill="1" applyBorder="1" applyAlignment="1">
      <alignment horizontal="center" vertical="center" wrapText="1"/>
    </xf>
    <xf numFmtId="0" fontId="8" fillId="2" borderId="31" xfId="4" applyFont="1" applyFill="1" applyBorder="1" applyAlignment="1">
      <alignment horizontal="center" vertical="center" wrapText="1"/>
    </xf>
    <xf numFmtId="0" fontId="5" fillId="0" borderId="31" xfId="7" applyFont="1" applyBorder="1"/>
    <xf numFmtId="0" fontId="5" fillId="2" borderId="31" xfId="4" applyFont="1" applyFill="1" applyBorder="1" applyAlignment="1">
      <alignment horizontal="center" wrapText="1"/>
    </xf>
    <xf numFmtId="166" fontId="5" fillId="2" borderId="31" xfId="9" applyNumberFormat="1" applyFont="1" applyFill="1" applyBorder="1" applyAlignment="1">
      <alignment horizontal="center" wrapText="1"/>
    </xf>
    <xf numFmtId="0" fontId="8" fillId="2" borderId="46" xfId="4" applyFont="1" applyFill="1" applyBorder="1" applyAlignment="1">
      <alignment horizontal="center" vertical="center" wrapText="1"/>
    </xf>
    <xf numFmtId="0" fontId="5" fillId="2" borderId="37" xfId="7" applyFont="1" applyFill="1" applyBorder="1" applyAlignment="1">
      <alignment horizontal="center" wrapText="1"/>
    </xf>
    <xf numFmtId="0" fontId="5" fillId="2" borderId="39" xfId="4" applyFont="1" applyFill="1" applyBorder="1" applyAlignment="1">
      <alignment horizontal="center" wrapText="1"/>
    </xf>
    <xf numFmtId="0" fontId="22" fillId="0" borderId="37" xfId="7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43" fontId="5" fillId="2" borderId="31" xfId="9" applyFont="1" applyFill="1" applyBorder="1" applyAlignment="1">
      <alignment horizontal="center" wrapText="1"/>
    </xf>
    <xf numFmtId="43" fontId="2" fillId="2" borderId="43" xfId="9" applyFont="1" applyFill="1" applyBorder="1" applyAlignment="1">
      <alignment vertical="center" wrapText="1"/>
    </xf>
    <xf numFmtId="43" fontId="5" fillId="2" borderId="31" xfId="9" applyFont="1" applyFill="1" applyBorder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5" fillId="2" borderId="38" xfId="2" applyFont="1" applyFill="1" applyBorder="1" applyAlignment="1">
      <alignment horizontal="center"/>
    </xf>
    <xf numFmtId="164" fontId="2" fillId="2" borderId="0" xfId="2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9" fillId="0" borderId="37" xfId="8" applyFont="1" applyFill="1" applyBorder="1">
      <alignment vertical="top"/>
    </xf>
    <xf numFmtId="0" fontId="19" fillId="0" borderId="31" xfId="8" applyFont="1" applyFill="1" applyBorder="1">
      <alignment vertical="top"/>
    </xf>
    <xf numFmtId="3" fontId="19" fillId="0" borderId="37" xfId="8" applyNumberFormat="1" applyFont="1" applyFill="1" applyBorder="1">
      <alignment vertical="top"/>
    </xf>
    <xf numFmtId="0" fontId="1" fillId="0" borderId="0" xfId="5" applyAlignment="1">
      <alignment horizontal="center"/>
    </xf>
    <xf numFmtId="0" fontId="2" fillId="0" borderId="0" xfId="4" applyFont="1" applyAlignment="1">
      <alignment horizontal="center"/>
    </xf>
    <xf numFmtId="3" fontId="5" fillId="1" borderId="47" xfId="4" applyNumberFormat="1" applyFont="1" applyFill="1" applyBorder="1" applyAlignment="1">
      <alignment horizontal="center"/>
    </xf>
    <xf numFmtId="3" fontId="2" fillId="3" borderId="50" xfId="4" applyNumberFormat="1" applyFont="1" applyFill="1" applyBorder="1" applyAlignment="1">
      <alignment horizontal="center"/>
    </xf>
    <xf numFmtId="3" fontId="5" fillId="0" borderId="8" xfId="4" applyNumberFormat="1" applyFont="1" applyBorder="1" applyAlignment="1">
      <alignment horizontal="center"/>
    </xf>
    <xf numFmtId="3" fontId="15" fillId="0" borderId="8" xfId="4" applyNumberFormat="1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3" fontId="2" fillId="1" borderId="56" xfId="4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7" borderId="31" xfId="3" applyFont="1" applyFill="1" applyBorder="1" applyAlignment="1">
      <alignment horizontal="center" vertical="center" wrapText="1"/>
    </xf>
    <xf numFmtId="43" fontId="12" fillId="7" borderId="21" xfId="9" applyNumberFormat="1" applyFont="1" applyFill="1" applyBorder="1" applyAlignment="1">
      <alignment horizontal="center" vertical="center"/>
    </xf>
    <xf numFmtId="3" fontId="12" fillId="7" borderId="31" xfId="0" applyNumberFormat="1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 wrapText="1"/>
    </xf>
    <xf numFmtId="0" fontId="7" fillId="7" borderId="0" xfId="0" applyFont="1" applyFill="1" applyBorder="1"/>
    <xf numFmtId="43" fontId="12" fillId="2" borderId="0" xfId="3" applyNumberFormat="1" applyFont="1" applyFill="1" applyBorder="1"/>
    <xf numFmtId="0" fontId="23" fillId="0" borderId="12" xfId="7" applyFont="1" applyFill="1" applyBorder="1" applyAlignment="1">
      <alignment vertical="center"/>
    </xf>
    <xf numFmtId="0" fontId="2" fillId="2" borderId="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8" fillId="2" borderId="46" xfId="4" applyFont="1" applyFill="1" applyBorder="1" applyAlignment="1">
      <alignment horizontal="center" vertical="center" wrapText="1"/>
    </xf>
    <xf numFmtId="0" fontId="8" fillId="2" borderId="31" xfId="4" applyFont="1" applyFill="1" applyBorder="1" applyAlignment="1">
      <alignment horizontal="center" vertical="center" wrapText="1"/>
    </xf>
    <xf numFmtId="43" fontId="12" fillId="2" borderId="31" xfId="9" applyFont="1" applyFill="1" applyBorder="1" applyAlignment="1">
      <alignment horizontal="center" vertical="center" wrapText="1"/>
    </xf>
    <xf numFmtId="166" fontId="12" fillId="2" borderId="31" xfId="9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1" borderId="34" xfId="4" applyFont="1" applyFill="1" applyBorder="1" applyAlignment="1">
      <alignment horizontal="center"/>
    </xf>
    <xf numFmtId="0" fontId="2" fillId="1" borderId="35" xfId="4" applyFont="1" applyFill="1" applyBorder="1" applyAlignment="1">
      <alignment horizontal="center"/>
    </xf>
    <xf numFmtId="0" fontId="2" fillId="1" borderId="36" xfId="4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8" fillId="2" borderId="46" xfId="4" applyFont="1" applyFill="1" applyBorder="1" applyAlignment="1">
      <alignment horizontal="center" vertical="center" wrapText="1"/>
    </xf>
    <xf numFmtId="0" fontId="8" fillId="2" borderId="31" xfId="4" applyFont="1" applyFill="1" applyBorder="1" applyAlignment="1">
      <alignment horizontal="center" vertical="center" wrapText="1"/>
    </xf>
    <xf numFmtId="0" fontId="8" fillId="2" borderId="47" xfId="4" applyFont="1" applyFill="1" applyBorder="1" applyAlignment="1">
      <alignment horizontal="center" vertical="center" wrapText="1"/>
    </xf>
    <xf numFmtId="0" fontId="8" fillId="2" borderId="39" xfId="4" applyFont="1" applyFill="1" applyBorder="1" applyAlignment="1">
      <alignment horizontal="center" vertical="center" wrapText="1"/>
    </xf>
    <xf numFmtId="0" fontId="2" fillId="2" borderId="45" xfId="4" applyFont="1" applyFill="1" applyBorder="1" applyAlignment="1">
      <alignment horizontal="center" vertical="center" wrapText="1"/>
    </xf>
    <xf numFmtId="0" fontId="2" fillId="2" borderId="37" xfId="4" applyFont="1" applyFill="1" applyBorder="1" applyAlignment="1">
      <alignment horizontal="center" vertical="center" wrapText="1"/>
    </xf>
    <xf numFmtId="0" fontId="2" fillId="2" borderId="46" xfId="4" applyFont="1" applyFill="1" applyBorder="1" applyAlignment="1">
      <alignment horizontal="center" vertical="center" wrapText="1"/>
    </xf>
    <xf numFmtId="0" fontId="2" fillId="2" borderId="31" xfId="4" applyFont="1" applyFill="1" applyBorder="1" applyAlignment="1">
      <alignment horizontal="center" vertical="center" wrapText="1"/>
    </xf>
  </cellXfs>
  <cellStyles count="10">
    <cellStyle name="Comma" xfId="9" builtinId="3"/>
    <cellStyle name="Normal" xfId="0" builtinId="0"/>
    <cellStyle name="Normal 2" xfId="4"/>
    <cellStyle name="Normal 3" xfId="8"/>
    <cellStyle name="Normal 4" xfId="1"/>
    <cellStyle name="Normal 5" xfId="2"/>
    <cellStyle name="Normal 6" xfId="3"/>
    <cellStyle name="Normal 7" xfId="5"/>
    <cellStyle name="Normal 8" xfId="6"/>
    <cellStyle name="Normal_Formati_permbledhese_Investimet 200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1" workbookViewId="0">
      <selection activeCell="N58" sqref="N58"/>
    </sheetView>
  </sheetViews>
  <sheetFormatPr defaultRowHeight="15" x14ac:dyDescent="0.25"/>
  <cols>
    <col min="2" max="2" width="21.140625" customWidth="1"/>
    <col min="5" max="5" width="11.140625" customWidth="1"/>
    <col min="6" max="6" width="10.28515625" customWidth="1"/>
    <col min="7" max="7" width="11.140625" customWidth="1"/>
    <col min="8" max="8" width="11.28515625" customWidth="1"/>
  </cols>
  <sheetData>
    <row r="1" spans="1:9" hidden="1" x14ac:dyDescent="0.25"/>
    <row r="2" spans="1:9" hidden="1" x14ac:dyDescent="0.25">
      <c r="A2" s="1" t="s">
        <v>0</v>
      </c>
      <c r="B2" s="1"/>
      <c r="C2" s="1"/>
      <c r="D2" s="2"/>
      <c r="E2" s="2"/>
      <c r="F2" s="2"/>
      <c r="G2" s="2"/>
      <c r="H2" s="2"/>
      <c r="I2" s="2"/>
    </row>
    <row r="3" spans="1:9" hidden="1" x14ac:dyDescent="0.25">
      <c r="A3" s="1" t="s">
        <v>1</v>
      </c>
      <c r="B3" s="1"/>
      <c r="C3" s="1"/>
      <c r="D3" s="2"/>
      <c r="E3" s="2"/>
      <c r="F3" s="2"/>
      <c r="G3" s="2"/>
      <c r="H3" s="2"/>
      <c r="I3" s="2"/>
    </row>
    <row r="4" spans="1:9" hidden="1" x14ac:dyDescent="0.25"/>
    <row r="5" spans="1:9" hidden="1" x14ac:dyDescent="0.25">
      <c r="A5" s="3" t="s">
        <v>2</v>
      </c>
      <c r="B5" s="4"/>
      <c r="C5" s="4"/>
      <c r="D5" s="5"/>
      <c r="E5" s="5"/>
      <c r="F5" s="5"/>
      <c r="G5" s="5"/>
      <c r="H5" s="5"/>
      <c r="I5" s="5"/>
    </row>
    <row r="6" spans="1:9" hidden="1" x14ac:dyDescent="0.25">
      <c r="A6" s="1"/>
      <c r="B6" s="6"/>
      <c r="C6" s="6"/>
      <c r="D6" s="6"/>
      <c r="E6" s="6"/>
      <c r="F6" s="6"/>
      <c r="G6" s="6"/>
      <c r="H6" s="6"/>
      <c r="I6" s="6"/>
    </row>
    <row r="7" spans="1:9" ht="15.75" hidden="1" thickBot="1" x14ac:dyDescent="0.3">
      <c r="A7" s="6"/>
      <c r="B7" s="6"/>
      <c r="C7" s="6"/>
      <c r="D7" s="6"/>
      <c r="E7" s="6"/>
      <c r="F7" s="234" t="s">
        <v>175</v>
      </c>
      <c r="G7" s="6"/>
      <c r="H7" s="6"/>
      <c r="I7" s="2" t="s">
        <v>3</v>
      </c>
    </row>
    <row r="8" spans="1:9" hidden="1" x14ac:dyDescent="0.25">
      <c r="A8" s="7"/>
      <c r="B8" s="8"/>
      <c r="C8" s="8"/>
      <c r="D8" s="9"/>
      <c r="E8" s="9"/>
      <c r="F8" s="9"/>
      <c r="G8" s="9"/>
      <c r="H8" s="9"/>
      <c r="I8" s="10"/>
    </row>
    <row r="9" spans="1:9" hidden="1" x14ac:dyDescent="0.25">
      <c r="A9" s="11"/>
      <c r="B9" s="12"/>
      <c r="C9" s="12"/>
      <c r="D9" s="13"/>
      <c r="E9" s="13"/>
      <c r="F9" s="13"/>
      <c r="G9" s="13"/>
      <c r="H9" s="14"/>
      <c r="I9" s="15"/>
    </row>
    <row r="10" spans="1:9" hidden="1" x14ac:dyDescent="0.25">
      <c r="A10" s="369" t="s">
        <v>4</v>
      </c>
      <c r="B10" s="370"/>
      <c r="C10" s="375" t="s">
        <v>5</v>
      </c>
      <c r="D10" s="376"/>
      <c r="E10" s="376"/>
      <c r="F10" s="376"/>
      <c r="G10" s="376"/>
      <c r="H10" s="376"/>
      <c r="I10" s="377"/>
    </row>
    <row r="11" spans="1:9" hidden="1" x14ac:dyDescent="0.25">
      <c r="A11" s="371"/>
      <c r="B11" s="372"/>
      <c r="C11" s="16" t="s">
        <v>6</v>
      </c>
      <c r="D11" s="16" t="s">
        <v>7</v>
      </c>
      <c r="E11" s="16" t="s">
        <v>8</v>
      </c>
      <c r="F11" s="16" t="s">
        <v>9</v>
      </c>
      <c r="G11" s="16" t="s">
        <v>10</v>
      </c>
      <c r="H11" s="16" t="s">
        <v>11</v>
      </c>
      <c r="I11" s="17" t="s">
        <v>12</v>
      </c>
    </row>
    <row r="12" spans="1:9" hidden="1" x14ac:dyDescent="0.25">
      <c r="A12" s="373"/>
      <c r="B12" s="374"/>
      <c r="C12" s="378" t="s">
        <v>176</v>
      </c>
      <c r="D12" s="378" t="s">
        <v>177</v>
      </c>
      <c r="E12" s="380" t="s">
        <v>178</v>
      </c>
      <c r="F12" s="381"/>
      <c r="G12" s="382"/>
      <c r="H12" s="18" t="s">
        <v>13</v>
      </c>
      <c r="I12" s="383" t="s">
        <v>14</v>
      </c>
    </row>
    <row r="13" spans="1:9" ht="38.25" hidden="1" x14ac:dyDescent="0.25">
      <c r="A13" s="19" t="s">
        <v>15</v>
      </c>
      <c r="B13" s="20" t="s">
        <v>16</v>
      </c>
      <c r="C13" s="379"/>
      <c r="D13" s="379"/>
      <c r="E13" s="314" t="s">
        <v>17</v>
      </c>
      <c r="F13" s="314" t="s">
        <v>18</v>
      </c>
      <c r="G13" s="314" t="s">
        <v>19</v>
      </c>
      <c r="H13" s="314" t="s">
        <v>20</v>
      </c>
      <c r="I13" s="384"/>
    </row>
    <row r="14" spans="1:9" hidden="1" x14ac:dyDescent="0.25">
      <c r="A14" s="21" t="s">
        <v>21</v>
      </c>
      <c r="B14" s="313" t="s">
        <v>22</v>
      </c>
      <c r="C14" s="22">
        <f>Aneksi.2!C17+Aneksi.2!C20</f>
        <v>139149.951</v>
      </c>
      <c r="D14" s="22">
        <f>Aneksi.2!D17+Aneksi.2!D20</f>
        <v>73100</v>
      </c>
      <c r="E14" s="22">
        <f>Aneksi.2!E17+Aneksi.2!E20</f>
        <v>63240</v>
      </c>
      <c r="F14" s="22">
        <f>Aneksi.2!F17+Aneksi.2!F19</f>
        <v>63515.754999999997</v>
      </c>
      <c r="G14" s="22">
        <f>Aneksi.2!G17+Aneksi.2!G19</f>
        <v>63515.754999999997</v>
      </c>
      <c r="H14" s="22">
        <f>Aneksi.2!H17+Aneksi.2!H19</f>
        <v>45566.968999999997</v>
      </c>
      <c r="I14" s="23">
        <f>G14-H14</f>
        <v>17948.786</v>
      </c>
    </row>
    <row r="15" spans="1:9" hidden="1" x14ac:dyDescent="0.25">
      <c r="A15" s="21"/>
      <c r="B15" s="313"/>
      <c r="C15" s="22"/>
      <c r="D15" s="22"/>
      <c r="E15" s="22"/>
      <c r="F15" s="22"/>
      <c r="G15" s="22"/>
      <c r="H15" s="22"/>
      <c r="I15" s="23"/>
    </row>
    <row r="16" spans="1:9" hidden="1" x14ac:dyDescent="0.25">
      <c r="A16" s="21"/>
      <c r="B16" s="313"/>
      <c r="C16" s="22"/>
      <c r="D16" s="22"/>
      <c r="E16" s="22"/>
      <c r="F16" s="22"/>
      <c r="G16" s="22"/>
      <c r="H16" s="22"/>
      <c r="I16" s="23"/>
    </row>
    <row r="17" spans="1:9" hidden="1" x14ac:dyDescent="0.25">
      <c r="A17" s="21"/>
      <c r="B17" s="313"/>
      <c r="C17" s="22"/>
      <c r="D17" s="22"/>
      <c r="E17" s="22"/>
      <c r="F17" s="22"/>
      <c r="G17" s="22"/>
      <c r="H17" s="22"/>
      <c r="I17" s="23"/>
    </row>
    <row r="18" spans="1:9" hidden="1" x14ac:dyDescent="0.25">
      <c r="A18" s="21"/>
      <c r="B18" s="313"/>
      <c r="C18" s="22"/>
      <c r="D18" s="22"/>
      <c r="E18" s="22"/>
      <c r="F18" s="22"/>
      <c r="G18" s="22"/>
      <c r="H18" s="22"/>
      <c r="I18" s="23"/>
    </row>
    <row r="19" spans="1:9" ht="15.75" hidden="1" thickBot="1" x14ac:dyDescent="0.3">
      <c r="A19" s="21" t="s">
        <v>23</v>
      </c>
      <c r="B19" s="313" t="s">
        <v>24</v>
      </c>
      <c r="C19" s="22"/>
      <c r="D19" s="22"/>
      <c r="E19" s="22"/>
      <c r="F19" s="22"/>
      <c r="G19" s="22"/>
      <c r="H19" s="22"/>
      <c r="I19" s="23"/>
    </row>
    <row r="20" spans="1:9" ht="15.75" hidden="1" thickBot="1" x14ac:dyDescent="0.3">
      <c r="A20" s="356" t="s">
        <v>25</v>
      </c>
      <c r="B20" s="357"/>
      <c r="C20" s="24">
        <f>C14</f>
        <v>139149.951</v>
      </c>
      <c r="D20" s="24">
        <f t="shared" ref="D20:H20" si="0">D14</f>
        <v>73100</v>
      </c>
      <c r="E20" s="24">
        <f t="shared" si="0"/>
        <v>63240</v>
      </c>
      <c r="F20" s="24">
        <f>F14</f>
        <v>63515.754999999997</v>
      </c>
      <c r="G20" s="24">
        <f t="shared" si="0"/>
        <v>63515.754999999997</v>
      </c>
      <c r="H20" s="24">
        <f t="shared" si="0"/>
        <v>45566.968999999997</v>
      </c>
      <c r="I20" s="25">
        <f>SUM(I14:I19)</f>
        <v>17948.786</v>
      </c>
    </row>
    <row r="21" spans="1:9" ht="15.75" hidden="1" thickBot="1" x14ac:dyDescent="0.3">
      <c r="A21" s="356" t="s">
        <v>26</v>
      </c>
      <c r="B21" s="358"/>
      <c r="C21" s="26">
        <v>64.7</v>
      </c>
      <c r="D21" s="26">
        <v>0</v>
      </c>
      <c r="E21" s="26">
        <v>0</v>
      </c>
      <c r="F21" s="26">
        <v>0</v>
      </c>
      <c r="G21" s="26">
        <v>0</v>
      </c>
      <c r="H21" s="24">
        <v>0</v>
      </c>
      <c r="I21" s="27">
        <v>0</v>
      </c>
    </row>
    <row r="22" spans="1:9" ht="15.75" hidden="1" thickBot="1" x14ac:dyDescent="0.3">
      <c r="A22" s="356" t="s">
        <v>27</v>
      </c>
      <c r="B22" s="359"/>
      <c r="C22" s="28">
        <f>C20+C21</f>
        <v>139214.65100000001</v>
      </c>
      <c r="D22" s="28">
        <f t="shared" ref="D22:H22" si="1">D20+D21</f>
        <v>73100</v>
      </c>
      <c r="E22" s="28">
        <f t="shared" si="1"/>
        <v>63240</v>
      </c>
      <c r="F22" s="28">
        <f t="shared" si="1"/>
        <v>63515.754999999997</v>
      </c>
      <c r="G22" s="28">
        <f t="shared" si="1"/>
        <v>63515.754999999997</v>
      </c>
      <c r="H22" s="28">
        <f t="shared" si="1"/>
        <v>45566.968999999997</v>
      </c>
      <c r="I22" s="27">
        <f>SUM(I20:I21)</f>
        <v>17948.786</v>
      </c>
    </row>
    <row r="23" spans="1:9" hidden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idden="1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hidden="1" x14ac:dyDescent="0.25">
      <c r="A25" s="360" t="s">
        <v>28</v>
      </c>
      <c r="B25" s="29" t="s">
        <v>155</v>
      </c>
      <c r="C25" s="363" t="s">
        <v>29</v>
      </c>
      <c r="D25" s="364"/>
      <c r="E25" s="30" t="s">
        <v>30</v>
      </c>
      <c r="F25" s="354" t="s">
        <v>173</v>
      </c>
      <c r="G25" s="355"/>
      <c r="H25" s="6"/>
      <c r="I25" s="6"/>
    </row>
    <row r="26" spans="1:9" hidden="1" x14ac:dyDescent="0.25">
      <c r="A26" s="361"/>
      <c r="B26" s="29" t="s">
        <v>31</v>
      </c>
      <c r="C26" s="365"/>
      <c r="D26" s="366"/>
      <c r="E26" s="30" t="s">
        <v>31</v>
      </c>
      <c r="F26" s="354"/>
      <c r="G26" s="355"/>
      <c r="H26" s="6"/>
      <c r="I26" s="6"/>
    </row>
    <row r="27" spans="1:9" hidden="1" x14ac:dyDescent="0.25">
      <c r="A27" s="362"/>
      <c r="B27" s="29" t="s">
        <v>32</v>
      </c>
      <c r="C27" s="367"/>
      <c r="D27" s="368"/>
      <c r="E27" s="30" t="s">
        <v>32</v>
      </c>
      <c r="F27" s="354"/>
      <c r="G27" s="355"/>
      <c r="H27" s="6"/>
      <c r="I27" s="6"/>
    </row>
    <row r="28" spans="1:9" hidden="1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spans="1:9" hidden="1" x14ac:dyDescent="0.25"/>
    <row r="34" spans="1:9" hidden="1" x14ac:dyDescent="0.25"/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2" spans="1:9" x14ac:dyDescent="0.25">
      <c r="A42" s="1" t="s">
        <v>0</v>
      </c>
      <c r="B42" s="1"/>
      <c r="C42" s="1"/>
      <c r="D42" s="2"/>
      <c r="E42" s="2"/>
      <c r="F42" s="2"/>
      <c r="G42" s="2"/>
      <c r="H42" s="2"/>
      <c r="I42" s="2"/>
    </row>
    <row r="43" spans="1:9" x14ac:dyDescent="0.25">
      <c r="A43" s="1" t="s">
        <v>1</v>
      </c>
      <c r="B43" s="1"/>
      <c r="C43" s="1"/>
      <c r="D43" s="2"/>
      <c r="E43" s="2"/>
      <c r="F43" s="2"/>
      <c r="G43" s="2"/>
      <c r="H43" s="2"/>
      <c r="I43" s="2"/>
    </row>
    <row r="45" spans="1:9" x14ac:dyDescent="0.25">
      <c r="A45" s="3" t="s">
        <v>2</v>
      </c>
      <c r="B45" s="4"/>
      <c r="C45" s="4"/>
      <c r="D45" s="5"/>
      <c r="E45" s="5"/>
      <c r="F45" s="5"/>
      <c r="G45" s="5"/>
      <c r="H45" s="5"/>
      <c r="I45" s="5"/>
    </row>
    <row r="46" spans="1:9" x14ac:dyDescent="0.25">
      <c r="A46" s="1"/>
      <c r="B46" s="6"/>
      <c r="C46" s="6"/>
      <c r="D46" s="6"/>
      <c r="E46" s="6"/>
      <c r="F46" s="6"/>
      <c r="G46" s="6"/>
      <c r="H46" s="6"/>
      <c r="I46" s="6"/>
    </row>
    <row r="47" spans="1:9" ht="15.75" thickBot="1" x14ac:dyDescent="0.3">
      <c r="A47" s="6"/>
      <c r="B47" s="6"/>
      <c r="C47" s="6"/>
      <c r="D47" s="6"/>
      <c r="E47" s="6"/>
      <c r="F47" s="234" t="s">
        <v>197</v>
      </c>
      <c r="G47" s="6"/>
      <c r="H47" s="6"/>
      <c r="I47" s="2" t="s">
        <v>3</v>
      </c>
    </row>
    <row r="48" spans="1:9" x14ac:dyDescent="0.25">
      <c r="A48" s="7"/>
      <c r="B48" s="8"/>
      <c r="C48" s="8"/>
      <c r="D48" s="9"/>
      <c r="E48" s="9"/>
      <c r="F48" s="9"/>
      <c r="G48" s="9"/>
      <c r="H48" s="9"/>
      <c r="I48" s="10"/>
    </row>
    <row r="49" spans="1:9" x14ac:dyDescent="0.25">
      <c r="A49" s="11"/>
      <c r="B49" s="12"/>
      <c r="C49" s="12"/>
      <c r="D49" s="13"/>
      <c r="E49" s="13"/>
      <c r="F49" s="13"/>
      <c r="G49" s="13"/>
      <c r="H49" s="14"/>
      <c r="I49" s="15"/>
    </row>
    <row r="50" spans="1:9" x14ac:dyDescent="0.25">
      <c r="A50" s="369" t="s">
        <v>4</v>
      </c>
      <c r="B50" s="370"/>
      <c r="C50" s="375" t="s">
        <v>5</v>
      </c>
      <c r="D50" s="376"/>
      <c r="E50" s="376"/>
      <c r="F50" s="376"/>
      <c r="G50" s="376"/>
      <c r="H50" s="376"/>
      <c r="I50" s="377"/>
    </row>
    <row r="51" spans="1:9" x14ac:dyDescent="0.25">
      <c r="A51" s="371"/>
      <c r="B51" s="372"/>
      <c r="C51" s="16" t="s">
        <v>6</v>
      </c>
      <c r="D51" s="16" t="s">
        <v>7</v>
      </c>
      <c r="E51" s="16" t="s">
        <v>8</v>
      </c>
      <c r="F51" s="16" t="s">
        <v>9</v>
      </c>
      <c r="G51" s="16" t="s">
        <v>10</v>
      </c>
      <c r="H51" s="16" t="s">
        <v>11</v>
      </c>
      <c r="I51" s="17" t="s">
        <v>12</v>
      </c>
    </row>
    <row r="52" spans="1:9" x14ac:dyDescent="0.25">
      <c r="A52" s="373"/>
      <c r="B52" s="374"/>
      <c r="C52" s="378" t="s">
        <v>176</v>
      </c>
      <c r="D52" s="378" t="s">
        <v>177</v>
      </c>
      <c r="E52" s="380" t="s">
        <v>178</v>
      </c>
      <c r="F52" s="381"/>
      <c r="G52" s="382"/>
      <c r="H52" s="18" t="s">
        <v>13</v>
      </c>
      <c r="I52" s="383" t="s">
        <v>14</v>
      </c>
    </row>
    <row r="53" spans="1:9" ht="38.25" x14ac:dyDescent="0.25">
      <c r="A53" s="19" t="s">
        <v>15</v>
      </c>
      <c r="B53" s="20" t="s">
        <v>16</v>
      </c>
      <c r="C53" s="379"/>
      <c r="D53" s="379"/>
      <c r="E53" s="346" t="s">
        <v>17</v>
      </c>
      <c r="F53" s="346" t="s">
        <v>18</v>
      </c>
      <c r="G53" s="346" t="s">
        <v>19</v>
      </c>
      <c r="H53" s="346" t="s">
        <v>20</v>
      </c>
      <c r="I53" s="384"/>
    </row>
    <row r="54" spans="1:9" x14ac:dyDescent="0.25">
      <c r="A54" s="21" t="s">
        <v>21</v>
      </c>
      <c r="B54" s="345" t="s">
        <v>22</v>
      </c>
      <c r="C54" s="22">
        <f>Aneksi.2!C61</f>
        <v>139149.951</v>
      </c>
      <c r="D54" s="22">
        <f>Aneksi.2!D61</f>
        <v>147500</v>
      </c>
      <c r="E54" s="22">
        <f>Aneksi.2!E61</f>
        <v>117880</v>
      </c>
      <c r="F54" s="22">
        <f>Aneksi.2!F61</f>
        <v>123201.095</v>
      </c>
      <c r="G54" s="22">
        <f>Aneksi.2!G61</f>
        <v>123201.095</v>
      </c>
      <c r="H54" s="22">
        <f>Aneksi.2!H61</f>
        <v>99308.003000000012</v>
      </c>
      <c r="I54" s="23">
        <f>G54-H54</f>
        <v>23893.09199999999</v>
      </c>
    </row>
    <row r="55" spans="1:9" x14ac:dyDescent="0.25">
      <c r="A55" s="21"/>
      <c r="B55" s="345"/>
      <c r="C55" s="22"/>
      <c r="D55" s="22"/>
      <c r="E55" s="22"/>
      <c r="F55" s="22"/>
      <c r="G55" s="22"/>
      <c r="H55" s="22"/>
      <c r="I55" s="23"/>
    </row>
    <row r="56" spans="1:9" x14ac:dyDescent="0.25">
      <c r="A56" s="21"/>
      <c r="B56" s="345"/>
      <c r="C56" s="22"/>
      <c r="D56" s="22"/>
      <c r="E56" s="22"/>
      <c r="F56" s="22"/>
      <c r="G56" s="22"/>
      <c r="H56" s="22"/>
      <c r="I56" s="23"/>
    </row>
    <row r="57" spans="1:9" x14ac:dyDescent="0.25">
      <c r="A57" s="21"/>
      <c r="B57" s="345"/>
      <c r="C57" s="22"/>
      <c r="D57" s="22"/>
      <c r="E57" s="22"/>
      <c r="F57" s="22"/>
      <c r="G57" s="22"/>
      <c r="H57" s="22"/>
      <c r="I57" s="23"/>
    </row>
    <row r="58" spans="1:9" x14ac:dyDescent="0.25">
      <c r="A58" s="21"/>
      <c r="B58" s="345"/>
      <c r="C58" s="22"/>
      <c r="D58" s="22"/>
      <c r="E58" s="22"/>
      <c r="F58" s="22"/>
      <c r="G58" s="22"/>
      <c r="H58" s="22"/>
      <c r="I58" s="23"/>
    </row>
    <row r="59" spans="1:9" ht="15.75" thickBot="1" x14ac:dyDescent="0.3">
      <c r="A59" s="21" t="s">
        <v>23</v>
      </c>
      <c r="B59" s="345" t="s">
        <v>24</v>
      </c>
      <c r="C59" s="22"/>
      <c r="D59" s="22"/>
      <c r="E59" s="22"/>
      <c r="F59" s="22"/>
      <c r="G59" s="22"/>
      <c r="H59" s="22"/>
      <c r="I59" s="23"/>
    </row>
    <row r="60" spans="1:9" ht="15.75" thickBot="1" x14ac:dyDescent="0.3">
      <c r="A60" s="356" t="s">
        <v>25</v>
      </c>
      <c r="B60" s="357"/>
      <c r="C60" s="24">
        <f>C54</f>
        <v>139149.951</v>
      </c>
      <c r="D60" s="24">
        <f t="shared" ref="D60:E60" si="2">D54</f>
        <v>147500</v>
      </c>
      <c r="E60" s="24">
        <f t="shared" si="2"/>
        <v>117880</v>
      </c>
      <c r="F60" s="24">
        <f>F54</f>
        <v>123201.095</v>
      </c>
      <c r="G60" s="24">
        <f t="shared" ref="G60:H60" si="3">G54</f>
        <v>123201.095</v>
      </c>
      <c r="H60" s="24">
        <f t="shared" si="3"/>
        <v>99308.003000000012</v>
      </c>
      <c r="I60" s="25">
        <f>SUM(I54:I59)</f>
        <v>23893.09199999999</v>
      </c>
    </row>
    <row r="61" spans="1:9" ht="15.75" thickBot="1" x14ac:dyDescent="0.3">
      <c r="A61" s="356" t="s">
        <v>26</v>
      </c>
      <c r="B61" s="358"/>
      <c r="C61" s="26">
        <v>64.7</v>
      </c>
      <c r="D61" s="26">
        <v>0</v>
      </c>
      <c r="E61" s="26">
        <v>0</v>
      </c>
      <c r="F61" s="26">
        <v>0</v>
      </c>
      <c r="G61" s="26">
        <v>0</v>
      </c>
      <c r="H61" s="24">
        <v>0</v>
      </c>
      <c r="I61" s="27">
        <v>0</v>
      </c>
    </row>
    <row r="62" spans="1:9" ht="15.75" thickBot="1" x14ac:dyDescent="0.3">
      <c r="A62" s="356" t="s">
        <v>27</v>
      </c>
      <c r="B62" s="359"/>
      <c r="C62" s="28">
        <f>C60+C61</f>
        <v>139214.65100000001</v>
      </c>
      <c r="D62" s="28">
        <f t="shared" ref="D62:H62" si="4">D60+D61</f>
        <v>147500</v>
      </c>
      <c r="E62" s="28">
        <f t="shared" si="4"/>
        <v>117880</v>
      </c>
      <c r="F62" s="28">
        <f t="shared" si="4"/>
        <v>123201.095</v>
      </c>
      <c r="G62" s="28">
        <f t="shared" si="4"/>
        <v>123201.095</v>
      </c>
      <c r="H62" s="28">
        <f t="shared" si="4"/>
        <v>99308.003000000012</v>
      </c>
      <c r="I62" s="27">
        <f>SUM(I60:I61)</f>
        <v>23893.09199999999</v>
      </c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360" t="s">
        <v>28</v>
      </c>
      <c r="B65" s="29" t="s">
        <v>155</v>
      </c>
      <c r="C65" s="363" t="s">
        <v>29</v>
      </c>
      <c r="D65" s="364"/>
      <c r="E65" s="30" t="s">
        <v>30</v>
      </c>
      <c r="F65" s="354" t="s">
        <v>173</v>
      </c>
      <c r="G65" s="355"/>
      <c r="H65" s="6"/>
      <c r="I65" s="6"/>
    </row>
    <row r="66" spans="1:9" x14ac:dyDescent="0.25">
      <c r="A66" s="361"/>
      <c r="B66" s="29" t="s">
        <v>31</v>
      </c>
      <c r="C66" s="365"/>
      <c r="D66" s="366"/>
      <c r="E66" s="30" t="s">
        <v>31</v>
      </c>
      <c r="F66" s="354"/>
      <c r="G66" s="355"/>
      <c r="H66" s="6"/>
      <c r="I66" s="6"/>
    </row>
    <row r="67" spans="1:9" x14ac:dyDescent="0.25">
      <c r="A67" s="362"/>
      <c r="B67" s="29" t="s">
        <v>203</v>
      </c>
      <c r="C67" s="367"/>
      <c r="D67" s="368"/>
      <c r="E67" s="30" t="s">
        <v>32</v>
      </c>
      <c r="F67" s="354" t="s">
        <v>204</v>
      </c>
      <c r="G67" s="355"/>
      <c r="H67" s="6"/>
      <c r="I67" s="6"/>
    </row>
  </sheetData>
  <mergeCells count="28">
    <mergeCell ref="F25:G25"/>
    <mergeCell ref="F26:G26"/>
    <mergeCell ref="F27:G27"/>
    <mergeCell ref="A20:B20"/>
    <mergeCell ref="A21:B21"/>
    <mergeCell ref="A22:B22"/>
    <mergeCell ref="A25:A27"/>
    <mergeCell ref="C25:D27"/>
    <mergeCell ref="A10:B12"/>
    <mergeCell ref="C10:I10"/>
    <mergeCell ref="C12:C13"/>
    <mergeCell ref="D12:D13"/>
    <mergeCell ref="E12:G12"/>
    <mergeCell ref="I12:I13"/>
    <mergeCell ref="A50:B52"/>
    <mergeCell ref="C50:I50"/>
    <mergeCell ref="C52:C53"/>
    <mergeCell ref="D52:D53"/>
    <mergeCell ref="E52:G52"/>
    <mergeCell ref="I52:I53"/>
    <mergeCell ref="F65:G65"/>
    <mergeCell ref="F66:G66"/>
    <mergeCell ref="F67:G67"/>
    <mergeCell ref="A60:B60"/>
    <mergeCell ref="A61:B61"/>
    <mergeCell ref="A62:B62"/>
    <mergeCell ref="A65:A67"/>
    <mergeCell ref="C65:D6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36" workbookViewId="0">
      <selection activeCell="N50" sqref="N50"/>
    </sheetView>
  </sheetViews>
  <sheetFormatPr defaultRowHeight="19.5" customHeight="1" x14ac:dyDescent="0.25"/>
  <cols>
    <col min="1" max="1" width="12.5703125" customWidth="1"/>
    <col min="2" max="2" width="26.5703125" customWidth="1"/>
    <col min="3" max="3" width="13.140625" style="321" customWidth="1"/>
    <col min="7" max="7" width="10" bestFit="1" customWidth="1"/>
    <col min="8" max="8" width="10.7109375" bestFit="1" customWidth="1"/>
  </cols>
  <sheetData>
    <row r="1" spans="1:9" ht="19.5" hidden="1" customHeight="1" x14ac:dyDescent="0.25"/>
    <row r="2" spans="1:9" ht="19.5" hidden="1" customHeight="1" x14ac:dyDescent="0.25"/>
    <row r="3" spans="1:9" ht="19.5" hidden="1" customHeight="1" x14ac:dyDescent="0.25">
      <c r="A3" s="31" t="s">
        <v>0</v>
      </c>
      <c r="B3" s="31"/>
      <c r="C3" s="32"/>
      <c r="D3" s="32"/>
      <c r="E3" s="32"/>
      <c r="F3" s="32"/>
      <c r="G3" s="32"/>
      <c r="H3" s="32"/>
      <c r="I3" s="32"/>
    </row>
    <row r="4" spans="1:9" ht="19.5" hidden="1" customHeight="1" x14ac:dyDescent="0.25">
      <c r="A4" s="33" t="s">
        <v>33</v>
      </c>
      <c r="B4" s="31"/>
      <c r="C4" s="32"/>
      <c r="D4" s="32"/>
      <c r="E4" s="32"/>
      <c r="F4" s="32"/>
      <c r="G4" s="32"/>
      <c r="H4" s="32"/>
      <c r="I4" s="32"/>
    </row>
    <row r="5" spans="1:9" ht="19.5" hidden="1" customHeight="1" x14ac:dyDescent="0.25"/>
    <row r="6" spans="1:9" ht="19.5" hidden="1" customHeight="1" x14ac:dyDescent="0.25">
      <c r="A6" s="34" t="s">
        <v>34</v>
      </c>
      <c r="B6" s="35"/>
      <c r="C6" s="36"/>
      <c r="D6" s="36"/>
      <c r="E6" s="36"/>
      <c r="F6" s="36"/>
      <c r="G6" s="36"/>
      <c r="H6" s="36"/>
      <c r="I6" s="36"/>
    </row>
    <row r="7" spans="1:9" ht="19.5" hidden="1" customHeight="1" thickBot="1" x14ac:dyDescent="0.3">
      <c r="A7" s="37"/>
      <c r="B7" s="38"/>
      <c r="C7" s="39"/>
      <c r="D7" s="37"/>
      <c r="E7" s="37"/>
      <c r="F7" s="235" t="s">
        <v>175</v>
      </c>
      <c r="G7" s="37"/>
      <c r="H7" s="39"/>
      <c r="I7" s="32" t="s">
        <v>3</v>
      </c>
    </row>
    <row r="8" spans="1:9" ht="19.5" hidden="1" customHeight="1" x14ac:dyDescent="0.25">
      <c r="A8" s="40"/>
      <c r="B8" s="41"/>
      <c r="C8" s="43"/>
      <c r="D8" s="42"/>
      <c r="E8" s="42"/>
      <c r="F8" s="43"/>
      <c r="G8" s="43"/>
      <c r="H8" s="44"/>
      <c r="I8" s="45"/>
    </row>
    <row r="9" spans="1:9" ht="19.5" hidden="1" customHeight="1" x14ac:dyDescent="0.25">
      <c r="A9" s="46" t="s">
        <v>35</v>
      </c>
      <c r="B9" s="47" t="s">
        <v>22</v>
      </c>
      <c r="C9" s="322"/>
      <c r="D9" s="48"/>
      <c r="E9" s="48"/>
      <c r="F9" s="48"/>
      <c r="G9" s="49"/>
      <c r="H9" s="50" t="s">
        <v>36</v>
      </c>
      <c r="I9" s="51" t="s">
        <v>21</v>
      </c>
    </row>
    <row r="10" spans="1:9" ht="19.5" hidden="1" customHeight="1" x14ac:dyDescent="0.25">
      <c r="A10" s="391" t="s">
        <v>37</v>
      </c>
      <c r="B10" s="394" t="s">
        <v>16</v>
      </c>
      <c r="C10" s="52" t="s">
        <v>6</v>
      </c>
      <c r="D10" s="52" t="s">
        <v>7</v>
      </c>
      <c r="E10" s="52" t="s">
        <v>8</v>
      </c>
      <c r="F10" s="52" t="s">
        <v>9</v>
      </c>
      <c r="G10" s="52" t="s">
        <v>10</v>
      </c>
      <c r="H10" s="52" t="s">
        <v>11</v>
      </c>
      <c r="I10" s="53" t="s">
        <v>12</v>
      </c>
    </row>
    <row r="11" spans="1:9" ht="19.5" hidden="1" customHeight="1" x14ac:dyDescent="0.25">
      <c r="A11" s="392"/>
      <c r="B11" s="395"/>
      <c r="C11" s="397" t="s">
        <v>176</v>
      </c>
      <c r="D11" s="397" t="s">
        <v>177</v>
      </c>
      <c r="E11" s="399" t="s">
        <v>178</v>
      </c>
      <c r="F11" s="400"/>
      <c r="G11" s="401"/>
      <c r="H11" s="315" t="s">
        <v>13</v>
      </c>
      <c r="I11" s="385" t="s">
        <v>14</v>
      </c>
    </row>
    <row r="12" spans="1:9" ht="19.5" hidden="1" customHeight="1" x14ac:dyDescent="0.25">
      <c r="A12" s="393"/>
      <c r="B12" s="396"/>
      <c r="C12" s="398"/>
      <c r="D12" s="398"/>
      <c r="E12" s="316" t="s">
        <v>17</v>
      </c>
      <c r="F12" s="316" t="s">
        <v>18</v>
      </c>
      <c r="G12" s="316" t="s">
        <v>19</v>
      </c>
      <c r="H12" s="316" t="s">
        <v>20</v>
      </c>
      <c r="I12" s="386"/>
    </row>
    <row r="13" spans="1:9" ht="19.5" hidden="1" customHeight="1" x14ac:dyDescent="0.25">
      <c r="A13" s="277">
        <v>600</v>
      </c>
      <c r="B13" s="278" t="s">
        <v>38</v>
      </c>
      <c r="C13" s="279">
        <v>111970.754</v>
      </c>
      <c r="D13" s="280">
        <v>59500</v>
      </c>
      <c r="E13" s="280">
        <v>48000</v>
      </c>
      <c r="F13" s="280">
        <v>48000</v>
      </c>
      <c r="G13" s="281">
        <f>F13</f>
        <v>48000</v>
      </c>
      <c r="H13" s="281">
        <v>35532.900999999998</v>
      </c>
      <c r="I13" s="282">
        <f>G13-H13</f>
        <v>12467.099000000002</v>
      </c>
    </row>
    <row r="14" spans="1:9" ht="19.5" hidden="1" customHeight="1" x14ac:dyDescent="0.25">
      <c r="A14" s="277">
        <v>601</v>
      </c>
      <c r="B14" s="278" t="s">
        <v>39</v>
      </c>
      <c r="C14" s="279">
        <v>14627.477999999999</v>
      </c>
      <c r="D14" s="280">
        <v>7600</v>
      </c>
      <c r="E14" s="280">
        <v>6000</v>
      </c>
      <c r="F14" s="280">
        <v>6000</v>
      </c>
      <c r="G14" s="281">
        <f>F14</f>
        <v>6000</v>
      </c>
      <c r="H14" s="281">
        <v>4749.1350000000002</v>
      </c>
      <c r="I14" s="282">
        <f t="shared" ref="I14:I16" si="0">G14-H14</f>
        <v>1250.8649999999998</v>
      </c>
    </row>
    <row r="15" spans="1:9" ht="19.5" hidden="1" customHeight="1" x14ac:dyDescent="0.25">
      <c r="A15" s="277">
        <v>602</v>
      </c>
      <c r="B15" s="278" t="s">
        <v>40</v>
      </c>
      <c r="C15" s="280">
        <v>10755.199000000001</v>
      </c>
      <c r="D15" s="280">
        <v>6000</v>
      </c>
      <c r="E15" s="280">
        <v>7500</v>
      </c>
      <c r="F15" s="281">
        <v>7500</v>
      </c>
      <c r="G15" s="281">
        <f>F15</f>
        <v>7500</v>
      </c>
      <c r="H15" s="281">
        <v>5009.1779999999999</v>
      </c>
      <c r="I15" s="282">
        <f t="shared" si="0"/>
        <v>2490.8220000000001</v>
      </c>
    </row>
    <row r="16" spans="1:9" ht="19.5" hidden="1" customHeight="1" x14ac:dyDescent="0.25">
      <c r="A16" s="277">
        <v>606</v>
      </c>
      <c r="B16" s="278" t="s">
        <v>41</v>
      </c>
      <c r="C16" s="280">
        <v>180</v>
      </c>
      <c r="D16" s="280">
        <v>0</v>
      </c>
      <c r="E16" s="280">
        <v>0</v>
      </c>
      <c r="F16" s="281">
        <v>275.755</v>
      </c>
      <c r="G16" s="281">
        <v>275.755</v>
      </c>
      <c r="H16" s="281">
        <v>275.755</v>
      </c>
      <c r="I16" s="282">
        <f t="shared" si="0"/>
        <v>0</v>
      </c>
    </row>
    <row r="17" spans="1:10" ht="19.5" hidden="1" customHeight="1" x14ac:dyDescent="0.25">
      <c r="A17" s="283" t="s">
        <v>42</v>
      </c>
      <c r="B17" s="284" t="s">
        <v>43</v>
      </c>
      <c r="C17" s="285">
        <f t="shared" ref="C17:E17" si="1">SUM(C13:C16)</f>
        <v>137533.43100000001</v>
      </c>
      <c r="D17" s="285">
        <f t="shared" si="1"/>
        <v>73100</v>
      </c>
      <c r="E17" s="285">
        <f t="shared" si="1"/>
        <v>61500</v>
      </c>
      <c r="F17" s="286">
        <f>SUM(F13:F16)</f>
        <v>61775.754999999997</v>
      </c>
      <c r="G17" s="286">
        <f>SUM(G13:G16)</f>
        <v>61775.754999999997</v>
      </c>
      <c r="H17" s="286">
        <f>SUM(H13:H16)</f>
        <v>45566.968999999997</v>
      </c>
      <c r="I17" s="287">
        <f>SUM(I13:I16)</f>
        <v>16208.786000000002</v>
      </c>
    </row>
    <row r="18" spans="1:10" ht="19.5" hidden="1" customHeight="1" x14ac:dyDescent="0.25">
      <c r="A18" s="277">
        <v>230</v>
      </c>
      <c r="B18" s="278" t="s">
        <v>44</v>
      </c>
      <c r="C18" s="280">
        <v>0</v>
      </c>
      <c r="D18" s="280">
        <v>0</v>
      </c>
      <c r="E18" s="280"/>
      <c r="F18" s="281"/>
      <c r="G18" s="281"/>
      <c r="H18" s="281"/>
      <c r="I18" s="282">
        <v>0</v>
      </c>
    </row>
    <row r="19" spans="1:10" ht="19.5" hidden="1" customHeight="1" x14ac:dyDescent="0.25">
      <c r="A19" s="277">
        <v>231</v>
      </c>
      <c r="B19" s="278" t="s">
        <v>45</v>
      </c>
      <c r="C19" s="280">
        <v>1616.52</v>
      </c>
      <c r="D19" s="280">
        <v>0</v>
      </c>
      <c r="E19" s="280">
        <v>1740</v>
      </c>
      <c r="F19" s="281">
        <v>1740</v>
      </c>
      <c r="G19" s="281">
        <v>1740</v>
      </c>
      <c r="H19" s="281">
        <v>0</v>
      </c>
      <c r="I19" s="282">
        <f>G19-H19</f>
        <v>1740</v>
      </c>
    </row>
    <row r="20" spans="1:10" ht="19.5" hidden="1" customHeight="1" x14ac:dyDescent="0.25">
      <c r="A20" s="283" t="s">
        <v>46</v>
      </c>
      <c r="B20" s="288" t="s">
        <v>47</v>
      </c>
      <c r="C20" s="285">
        <f t="shared" ref="C20" si="2">SUM(C18:C19)</f>
        <v>1616.52</v>
      </c>
      <c r="D20" s="285">
        <f>SUM(D18:D19)</f>
        <v>0</v>
      </c>
      <c r="E20" s="285">
        <f>E19+E18</f>
        <v>1740</v>
      </c>
      <c r="F20" s="286">
        <f>F18+F19</f>
        <v>1740</v>
      </c>
      <c r="G20" s="286">
        <f>F20</f>
        <v>1740</v>
      </c>
      <c r="H20" s="286">
        <f>H18+H19</f>
        <v>0</v>
      </c>
      <c r="I20" s="287">
        <f>SUM(I19)</f>
        <v>1740</v>
      </c>
    </row>
    <row r="21" spans="1:10" ht="19.5" hidden="1" customHeight="1" x14ac:dyDescent="0.25">
      <c r="A21" s="387" t="s">
        <v>48</v>
      </c>
      <c r="B21" s="388"/>
      <c r="C21" s="289">
        <v>0</v>
      </c>
      <c r="D21" s="289">
        <v>0</v>
      </c>
      <c r="E21" s="289">
        <v>0</v>
      </c>
      <c r="F21" s="290">
        <v>0</v>
      </c>
      <c r="G21" s="290">
        <v>0</v>
      </c>
      <c r="H21" s="290">
        <v>0</v>
      </c>
      <c r="I21" s="287">
        <v>0</v>
      </c>
    </row>
    <row r="22" spans="1:10" ht="19.5" hidden="1" customHeight="1" thickBot="1" x14ac:dyDescent="0.3">
      <c r="A22" s="389" t="s">
        <v>49</v>
      </c>
      <c r="B22" s="390"/>
      <c r="C22" s="291">
        <f>C17+C20+C21</f>
        <v>139149.951</v>
      </c>
      <c r="D22" s="291">
        <f>D17+D20</f>
        <v>73100</v>
      </c>
      <c r="E22" s="291">
        <f t="shared" ref="E22" si="3">E17+E20</f>
        <v>63240</v>
      </c>
      <c r="F22" s="292">
        <f>F17+F20</f>
        <v>63515.754999999997</v>
      </c>
      <c r="G22" s="292">
        <f>G17+G20</f>
        <v>63515.754999999997</v>
      </c>
      <c r="H22" s="292">
        <f>H17+H20</f>
        <v>45566.968999999997</v>
      </c>
      <c r="I22" s="293">
        <f>I17+I20</f>
        <v>17948.786</v>
      </c>
    </row>
    <row r="23" spans="1:10" ht="19.5" hidden="1" customHeight="1" x14ac:dyDescent="0.25">
      <c r="A23" s="37"/>
      <c r="B23" s="54"/>
      <c r="C23" s="323"/>
      <c r="D23" s="54"/>
      <c r="E23" s="54"/>
      <c r="F23" s="54"/>
      <c r="G23" s="54"/>
      <c r="H23" s="54"/>
      <c r="I23" s="54"/>
    </row>
    <row r="24" spans="1:10" ht="19.5" hidden="1" customHeight="1" x14ac:dyDescent="0.25">
      <c r="A24" s="37"/>
      <c r="B24" s="54"/>
      <c r="C24" s="323"/>
      <c r="D24" s="54"/>
      <c r="E24" s="54"/>
      <c r="F24" s="54"/>
      <c r="G24" s="54"/>
      <c r="H24" s="54"/>
      <c r="I24" s="54"/>
      <c r="J24" s="54"/>
    </row>
    <row r="25" spans="1:10" ht="19.5" hidden="1" customHeight="1" x14ac:dyDescent="0.25">
      <c r="C25" s="324"/>
    </row>
    <row r="26" spans="1:10" ht="19.5" hidden="1" customHeight="1" x14ac:dyDescent="0.25">
      <c r="A26" s="360" t="s">
        <v>28</v>
      </c>
      <c r="B26" s="29" t="s">
        <v>153</v>
      </c>
      <c r="C26" s="363" t="s">
        <v>29</v>
      </c>
      <c r="D26" s="364"/>
      <c r="E26" s="30" t="s">
        <v>30</v>
      </c>
      <c r="F26" s="354" t="s">
        <v>173</v>
      </c>
      <c r="G26" s="355"/>
      <c r="H26" s="39"/>
      <c r="I26" s="39"/>
    </row>
    <row r="27" spans="1:10" ht="19.5" hidden="1" customHeight="1" x14ac:dyDescent="0.25">
      <c r="A27" s="361"/>
      <c r="B27" s="29" t="s">
        <v>31</v>
      </c>
      <c r="C27" s="365"/>
      <c r="D27" s="366"/>
      <c r="E27" s="30" t="s">
        <v>31</v>
      </c>
      <c r="F27" s="354"/>
      <c r="G27" s="355"/>
      <c r="H27" s="39"/>
      <c r="I27" s="39"/>
    </row>
    <row r="28" spans="1:10" ht="19.5" hidden="1" customHeight="1" x14ac:dyDescent="0.25">
      <c r="A28" s="362"/>
      <c r="B28" s="29" t="s">
        <v>32</v>
      </c>
      <c r="C28" s="367"/>
      <c r="D28" s="368"/>
      <c r="E28" s="30" t="s">
        <v>32</v>
      </c>
      <c r="F28" s="354"/>
      <c r="G28" s="355"/>
      <c r="H28" s="39"/>
      <c r="I28" s="39"/>
    </row>
    <row r="29" spans="1:10" ht="19.5" hidden="1" customHeight="1" x14ac:dyDescent="0.25"/>
    <row r="30" spans="1:10" ht="19.5" hidden="1" customHeight="1" x14ac:dyDescent="0.25"/>
    <row r="31" spans="1:10" ht="19.5" hidden="1" customHeight="1" x14ac:dyDescent="0.25"/>
    <row r="32" spans="1:10" ht="19.5" hidden="1" customHeight="1" x14ac:dyDescent="0.25"/>
    <row r="33" spans="1:9" ht="19.5" hidden="1" customHeight="1" x14ac:dyDescent="0.25"/>
    <row r="34" spans="1:9" ht="19.5" hidden="1" customHeight="1" x14ac:dyDescent="0.25"/>
    <row r="35" spans="1:9" ht="19.5" hidden="1" customHeight="1" x14ac:dyDescent="0.25"/>
    <row r="42" spans="1:9" ht="19.5" customHeight="1" x14ac:dyDescent="0.25">
      <c r="A42" s="31" t="s">
        <v>0</v>
      </c>
      <c r="B42" s="31"/>
      <c r="C42" s="32"/>
      <c r="D42" s="32"/>
      <c r="E42" s="32"/>
      <c r="F42" s="32"/>
      <c r="G42" s="32"/>
      <c r="H42" s="32"/>
      <c r="I42" s="32"/>
    </row>
    <row r="43" spans="1:9" ht="19.5" customHeight="1" x14ac:dyDescent="0.25">
      <c r="A43" s="33" t="s">
        <v>33</v>
      </c>
      <c r="B43" s="31"/>
      <c r="C43" s="32"/>
      <c r="D43" s="32"/>
      <c r="E43" s="32"/>
      <c r="F43" s="32"/>
      <c r="G43" s="32"/>
      <c r="H43" s="32"/>
      <c r="I43" s="32"/>
    </row>
    <row r="45" spans="1:9" ht="19.5" customHeight="1" x14ac:dyDescent="0.25">
      <c r="A45" s="34" t="s">
        <v>34</v>
      </c>
      <c r="B45" s="35"/>
      <c r="C45" s="36"/>
      <c r="D45" s="36"/>
      <c r="E45" s="36"/>
      <c r="F45" s="36"/>
      <c r="G45" s="36"/>
      <c r="H45" s="36"/>
      <c r="I45" s="36"/>
    </row>
    <row r="46" spans="1:9" ht="19.5" customHeight="1" thickBot="1" x14ac:dyDescent="0.3">
      <c r="A46" s="37"/>
      <c r="B46" s="38"/>
      <c r="C46" s="39"/>
      <c r="D46" s="37"/>
      <c r="E46" s="37"/>
      <c r="F46" s="235" t="s">
        <v>197</v>
      </c>
      <c r="G46" s="37"/>
      <c r="H46" s="39"/>
      <c r="I46" s="32" t="s">
        <v>3</v>
      </c>
    </row>
    <row r="47" spans="1:9" ht="19.5" customHeight="1" x14ac:dyDescent="0.25">
      <c r="A47" s="40"/>
      <c r="B47" s="41"/>
      <c r="C47" s="43"/>
      <c r="D47" s="42"/>
      <c r="E47" s="42"/>
      <c r="F47" s="43"/>
      <c r="G47" s="43"/>
      <c r="H47" s="44"/>
      <c r="I47" s="45"/>
    </row>
    <row r="48" spans="1:9" ht="19.5" customHeight="1" x14ac:dyDescent="0.25">
      <c r="A48" s="46" t="s">
        <v>35</v>
      </c>
      <c r="B48" s="47" t="s">
        <v>22</v>
      </c>
      <c r="C48" s="322"/>
      <c r="D48" s="48"/>
      <c r="E48" s="48"/>
      <c r="F48" s="48"/>
      <c r="G48" s="49"/>
      <c r="H48" s="50" t="s">
        <v>36</v>
      </c>
      <c r="I48" s="51" t="s">
        <v>21</v>
      </c>
    </row>
    <row r="49" spans="1:10" ht="19.5" customHeight="1" x14ac:dyDescent="0.25">
      <c r="A49" s="391" t="s">
        <v>37</v>
      </c>
      <c r="B49" s="394" t="s">
        <v>16</v>
      </c>
      <c r="C49" s="52" t="s">
        <v>6</v>
      </c>
      <c r="D49" s="52" t="s">
        <v>7</v>
      </c>
      <c r="E49" s="52" t="s">
        <v>8</v>
      </c>
      <c r="F49" s="52" t="s">
        <v>9</v>
      </c>
      <c r="G49" s="52" t="s">
        <v>10</v>
      </c>
      <c r="H49" s="52" t="s">
        <v>11</v>
      </c>
      <c r="I49" s="53" t="s">
        <v>12</v>
      </c>
    </row>
    <row r="50" spans="1:10" ht="19.5" customHeight="1" x14ac:dyDescent="0.25">
      <c r="A50" s="392"/>
      <c r="B50" s="395"/>
      <c r="C50" s="397" t="s">
        <v>176</v>
      </c>
      <c r="D50" s="397" t="s">
        <v>177</v>
      </c>
      <c r="E50" s="399" t="s">
        <v>178</v>
      </c>
      <c r="F50" s="400"/>
      <c r="G50" s="401"/>
      <c r="H50" s="347" t="s">
        <v>13</v>
      </c>
      <c r="I50" s="385" t="s">
        <v>14</v>
      </c>
    </row>
    <row r="51" spans="1:10" ht="50.25" customHeight="1" x14ac:dyDescent="0.25">
      <c r="A51" s="393"/>
      <c r="B51" s="396"/>
      <c r="C51" s="398"/>
      <c r="D51" s="398"/>
      <c r="E51" s="348" t="s">
        <v>17</v>
      </c>
      <c r="F51" s="348" t="s">
        <v>18</v>
      </c>
      <c r="G51" s="348" t="s">
        <v>19</v>
      </c>
      <c r="H51" s="348" t="s">
        <v>20</v>
      </c>
      <c r="I51" s="386"/>
    </row>
    <row r="52" spans="1:10" ht="19.5" customHeight="1" x14ac:dyDescent="0.25">
      <c r="A52" s="277">
        <v>600</v>
      </c>
      <c r="B52" s="278" t="s">
        <v>38</v>
      </c>
      <c r="C52" s="279">
        <v>111970.754</v>
      </c>
      <c r="D52" s="280">
        <v>117500</v>
      </c>
      <c r="E52" s="280">
        <v>90000</v>
      </c>
      <c r="F52" s="280">
        <f>103600-11600</f>
        <v>92000</v>
      </c>
      <c r="G52" s="281">
        <f>F52</f>
        <v>92000</v>
      </c>
      <c r="H52" s="281">
        <v>76868.861000000004</v>
      </c>
      <c r="I52" s="282">
        <f>G52-H52</f>
        <v>15131.138999999996</v>
      </c>
    </row>
    <row r="53" spans="1:10" ht="19.5" customHeight="1" x14ac:dyDescent="0.25">
      <c r="A53" s="277">
        <v>601</v>
      </c>
      <c r="B53" s="278" t="s">
        <v>39</v>
      </c>
      <c r="C53" s="279">
        <v>14627.477999999999</v>
      </c>
      <c r="D53" s="280">
        <v>14500</v>
      </c>
      <c r="E53" s="280">
        <v>11600</v>
      </c>
      <c r="F53" s="280">
        <v>11600</v>
      </c>
      <c r="G53" s="281">
        <f>F53</f>
        <v>11600</v>
      </c>
      <c r="H53" s="281">
        <v>9985.7150000000001</v>
      </c>
      <c r="I53" s="282">
        <f t="shared" ref="I53:I55" si="4">G53-H53</f>
        <v>1614.2849999999999</v>
      </c>
    </row>
    <row r="54" spans="1:10" ht="19.5" customHeight="1" x14ac:dyDescent="0.25">
      <c r="A54" s="277">
        <v>602</v>
      </c>
      <c r="B54" s="278" t="s">
        <v>40</v>
      </c>
      <c r="C54" s="280">
        <v>10755.199000000001</v>
      </c>
      <c r="D54" s="280">
        <v>11500</v>
      </c>
      <c r="E54" s="280">
        <v>12000</v>
      </c>
      <c r="F54" s="281">
        <v>13000</v>
      </c>
      <c r="G54" s="281">
        <f>F54</f>
        <v>13000</v>
      </c>
      <c r="H54" s="281">
        <v>9850.1720000000005</v>
      </c>
      <c r="I54" s="282">
        <f t="shared" si="4"/>
        <v>3149.8279999999995</v>
      </c>
    </row>
    <row r="55" spans="1:10" ht="19.5" customHeight="1" x14ac:dyDescent="0.25">
      <c r="A55" s="277">
        <v>606</v>
      </c>
      <c r="B55" s="278" t="s">
        <v>41</v>
      </c>
      <c r="C55" s="280">
        <v>180</v>
      </c>
      <c r="D55" s="280">
        <v>0</v>
      </c>
      <c r="E55" s="280">
        <v>0</v>
      </c>
      <c r="F55" s="281">
        <v>321.09500000000003</v>
      </c>
      <c r="G55" s="281">
        <v>321.09500000000003</v>
      </c>
      <c r="H55" s="281">
        <f>G55</f>
        <v>321.09500000000003</v>
      </c>
      <c r="I55" s="282">
        <f t="shared" si="4"/>
        <v>0</v>
      </c>
    </row>
    <row r="56" spans="1:10" ht="19.5" customHeight="1" x14ac:dyDescent="0.25">
      <c r="A56" s="283" t="s">
        <v>42</v>
      </c>
      <c r="B56" s="284" t="s">
        <v>43</v>
      </c>
      <c r="C56" s="285">
        <f t="shared" ref="C56:E56" si="5">SUM(C52:C55)</f>
        <v>137533.43100000001</v>
      </c>
      <c r="D56" s="285">
        <f t="shared" si="5"/>
        <v>143500</v>
      </c>
      <c r="E56" s="285">
        <f t="shared" si="5"/>
        <v>113600</v>
      </c>
      <c r="F56" s="286">
        <f>SUM(F52:F55)</f>
        <v>116921.095</v>
      </c>
      <c r="G56" s="286">
        <f>SUM(G52:G55)</f>
        <v>116921.095</v>
      </c>
      <c r="H56" s="286">
        <f>SUM(H52:H55)</f>
        <v>97025.843000000008</v>
      </c>
      <c r="I56" s="287">
        <f>SUM(I52:I55)</f>
        <v>19895.251999999993</v>
      </c>
    </row>
    <row r="57" spans="1:10" ht="19.5" customHeight="1" x14ac:dyDescent="0.25">
      <c r="A57" s="277">
        <v>230</v>
      </c>
      <c r="B57" s="278" t="s">
        <v>44</v>
      </c>
      <c r="C57" s="280">
        <v>0</v>
      </c>
      <c r="D57" s="280">
        <v>0</v>
      </c>
      <c r="E57" s="280">
        <v>0</v>
      </c>
      <c r="F57" s="281">
        <v>2000</v>
      </c>
      <c r="G57" s="281">
        <v>2000</v>
      </c>
      <c r="H57" s="281">
        <v>0</v>
      </c>
      <c r="I57" s="282">
        <f>G57-H57</f>
        <v>2000</v>
      </c>
    </row>
    <row r="58" spans="1:10" ht="19.5" customHeight="1" x14ac:dyDescent="0.25">
      <c r="A58" s="277">
        <v>231</v>
      </c>
      <c r="B58" s="278" t="s">
        <v>45</v>
      </c>
      <c r="C58" s="280">
        <v>1616.52</v>
      </c>
      <c r="D58" s="280">
        <v>4000</v>
      </c>
      <c r="E58" s="280">
        <v>4280</v>
      </c>
      <c r="F58" s="281">
        <v>4280</v>
      </c>
      <c r="G58" s="281">
        <v>4280</v>
      </c>
      <c r="H58" s="281">
        <v>2282.16</v>
      </c>
      <c r="I58" s="282">
        <f>G58-H58</f>
        <v>1997.8400000000001</v>
      </c>
    </row>
    <row r="59" spans="1:10" ht="19.5" customHeight="1" x14ac:dyDescent="0.25">
      <c r="A59" s="283" t="s">
        <v>46</v>
      </c>
      <c r="B59" s="288" t="s">
        <v>47</v>
      </c>
      <c r="C59" s="285">
        <f t="shared" ref="C59" si="6">SUM(C57:C58)</f>
        <v>1616.52</v>
      </c>
      <c r="D59" s="285">
        <f>SUM(D57:D58)</f>
        <v>4000</v>
      </c>
      <c r="E59" s="285">
        <f>E58+E57</f>
        <v>4280</v>
      </c>
      <c r="F59" s="286">
        <f>F57+F58</f>
        <v>6280</v>
      </c>
      <c r="G59" s="286">
        <f>F59</f>
        <v>6280</v>
      </c>
      <c r="H59" s="286">
        <f>H57+H58</f>
        <v>2282.16</v>
      </c>
      <c r="I59" s="287">
        <f>SUM(I58)</f>
        <v>1997.8400000000001</v>
      </c>
    </row>
    <row r="60" spans="1:10" ht="19.5" customHeight="1" x14ac:dyDescent="0.25">
      <c r="A60" s="387" t="s">
        <v>48</v>
      </c>
      <c r="B60" s="388"/>
      <c r="C60" s="289">
        <v>0</v>
      </c>
      <c r="D60" s="289">
        <v>0</v>
      </c>
      <c r="E60" s="289">
        <v>0</v>
      </c>
      <c r="F60" s="290">
        <v>0</v>
      </c>
      <c r="G60" s="290">
        <v>0</v>
      </c>
      <c r="H60" s="290">
        <v>0</v>
      </c>
      <c r="I60" s="287">
        <v>0</v>
      </c>
    </row>
    <row r="61" spans="1:10" ht="19.5" customHeight="1" thickBot="1" x14ac:dyDescent="0.3">
      <c r="A61" s="389" t="s">
        <v>49</v>
      </c>
      <c r="B61" s="390"/>
      <c r="C61" s="291">
        <f>C56+C59+C60</f>
        <v>139149.951</v>
      </c>
      <c r="D61" s="291">
        <f>D56+D59</f>
        <v>147500</v>
      </c>
      <c r="E61" s="291">
        <f t="shared" ref="E61" si="7">E56+E59</f>
        <v>117880</v>
      </c>
      <c r="F61" s="292">
        <f>F56+F59</f>
        <v>123201.095</v>
      </c>
      <c r="G61" s="292">
        <f>G56+G59</f>
        <v>123201.095</v>
      </c>
      <c r="H61" s="292">
        <f>H56+H59</f>
        <v>99308.003000000012</v>
      </c>
      <c r="I61" s="293">
        <f>I56+I59</f>
        <v>21893.091999999993</v>
      </c>
    </row>
    <row r="62" spans="1:10" ht="19.5" customHeight="1" x14ac:dyDescent="0.25">
      <c r="A62" s="37"/>
      <c r="B62" s="54"/>
      <c r="C62" s="323"/>
      <c r="D62" s="54"/>
      <c r="E62" s="54"/>
      <c r="F62" s="54"/>
      <c r="G62" s="54"/>
      <c r="H62" s="54"/>
      <c r="I62" s="54"/>
    </row>
    <row r="63" spans="1:10" ht="19.5" customHeight="1" x14ac:dyDescent="0.25">
      <c r="A63" s="37"/>
      <c r="B63" s="54"/>
      <c r="C63" s="323"/>
      <c r="D63" s="54"/>
      <c r="E63" s="54"/>
      <c r="F63" s="54"/>
      <c r="G63" s="54"/>
      <c r="H63" s="54"/>
      <c r="I63" s="54"/>
      <c r="J63" s="54"/>
    </row>
    <row r="64" spans="1:10" ht="19.5" customHeight="1" x14ac:dyDescent="0.25">
      <c r="C64" s="324"/>
    </row>
    <row r="65" spans="1:9" ht="19.5" customHeight="1" x14ac:dyDescent="0.25">
      <c r="A65" s="360" t="s">
        <v>28</v>
      </c>
      <c r="B65" s="29" t="s">
        <v>153</v>
      </c>
      <c r="C65" s="363" t="s">
        <v>29</v>
      </c>
      <c r="D65" s="364"/>
      <c r="E65" s="30" t="s">
        <v>30</v>
      </c>
      <c r="F65" s="354" t="s">
        <v>173</v>
      </c>
      <c r="G65" s="355"/>
      <c r="H65" s="39"/>
      <c r="I65" s="39"/>
    </row>
    <row r="66" spans="1:9" ht="19.5" customHeight="1" x14ac:dyDescent="0.25">
      <c r="A66" s="361"/>
      <c r="B66" s="29" t="s">
        <v>31</v>
      </c>
      <c r="C66" s="365"/>
      <c r="D66" s="366"/>
      <c r="E66" s="30" t="s">
        <v>31</v>
      </c>
      <c r="F66" s="354"/>
      <c r="G66" s="355"/>
      <c r="H66" s="39"/>
      <c r="I66" s="39"/>
    </row>
    <row r="67" spans="1:9" ht="19.5" customHeight="1" x14ac:dyDescent="0.25">
      <c r="A67" s="362"/>
      <c r="B67" s="29" t="s">
        <v>205</v>
      </c>
      <c r="C67" s="367"/>
      <c r="D67" s="368"/>
      <c r="E67" s="30" t="s">
        <v>32</v>
      </c>
      <c r="F67" s="354" t="s">
        <v>206</v>
      </c>
      <c r="G67" s="355"/>
      <c r="H67" s="39"/>
      <c r="I67" s="39"/>
    </row>
  </sheetData>
  <mergeCells count="26">
    <mergeCell ref="I11:I12"/>
    <mergeCell ref="A21:B21"/>
    <mergeCell ref="A22:B22"/>
    <mergeCell ref="A26:A28"/>
    <mergeCell ref="C26:D28"/>
    <mergeCell ref="F26:G26"/>
    <mergeCell ref="F27:G27"/>
    <mergeCell ref="F28:G28"/>
    <mergeCell ref="A10:A12"/>
    <mergeCell ref="B10:B12"/>
    <mergeCell ref="C11:C12"/>
    <mergeCell ref="D11:D12"/>
    <mergeCell ref="E11:G11"/>
    <mergeCell ref="I50:I51"/>
    <mergeCell ref="A60:B60"/>
    <mergeCell ref="A61:B61"/>
    <mergeCell ref="A65:A67"/>
    <mergeCell ref="C65:D67"/>
    <mergeCell ref="F65:G65"/>
    <mergeCell ref="F66:G66"/>
    <mergeCell ref="F67:G67"/>
    <mergeCell ref="A49:A51"/>
    <mergeCell ref="B49:B51"/>
    <mergeCell ref="C50:C51"/>
    <mergeCell ref="D50:D51"/>
    <mergeCell ref="E50:G50"/>
  </mergeCells>
  <pageMargins left="0.7" right="0.7" top="0.75" bottom="0.75" header="0.3" footer="0.3"/>
  <pageSetup paperSize="9" scale="76" fitToWidth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12"/>
  <sheetViews>
    <sheetView topLeftCell="A166" workbookViewId="0">
      <selection activeCell="F188" sqref="F188"/>
    </sheetView>
  </sheetViews>
  <sheetFormatPr defaultRowHeight="15" x14ac:dyDescent="0.25"/>
  <cols>
    <col min="1" max="1" width="11.140625" customWidth="1"/>
    <col min="2" max="2" width="38.85546875" customWidth="1"/>
    <col min="3" max="3" width="17.5703125" customWidth="1"/>
    <col min="5" max="5" width="9.85546875" bestFit="1" customWidth="1"/>
    <col min="8" max="8" width="9.5703125" bestFit="1" customWidth="1"/>
    <col min="11" max="11" width="9.140625" customWidth="1"/>
    <col min="16" max="18" width="10" bestFit="1" customWidth="1"/>
  </cols>
  <sheetData>
    <row r="1" spans="1:27" hidden="1" x14ac:dyDescent="0.25"/>
    <row r="2" spans="1:27" hidden="1" x14ac:dyDescent="0.25"/>
    <row r="3" spans="1:27" hidden="1" x14ac:dyDescent="0.25">
      <c r="A3" s="148"/>
      <c r="B3" s="149" t="s">
        <v>127</v>
      </c>
      <c r="C3" s="148"/>
      <c r="D3" s="148"/>
      <c r="E3" s="148"/>
      <c r="F3" s="148"/>
      <c r="G3" s="148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6"/>
      <c r="U3" s="207"/>
      <c r="V3" s="206"/>
      <c r="W3" s="206"/>
      <c r="X3" s="206"/>
      <c r="Y3" s="206"/>
      <c r="Z3" s="206"/>
      <c r="AA3" s="208"/>
    </row>
    <row r="4" spans="1:27" hidden="1" x14ac:dyDescent="0.25">
      <c r="A4" s="150"/>
      <c r="B4" s="151" t="s">
        <v>179</v>
      </c>
      <c r="C4" s="151"/>
      <c r="D4" s="151"/>
      <c r="E4" s="151"/>
      <c r="F4" s="151"/>
      <c r="G4" s="15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9"/>
      <c r="U4" s="207"/>
      <c r="V4" s="207"/>
      <c r="W4" s="207"/>
      <c r="X4" s="207"/>
      <c r="Y4" s="207"/>
      <c r="Z4" s="207"/>
      <c r="AA4" s="208"/>
    </row>
    <row r="5" spans="1:27" ht="15.75" hidden="1" thickBot="1" x14ac:dyDescent="0.3">
      <c r="A5" s="150"/>
      <c r="B5" s="150"/>
      <c r="C5" s="150"/>
      <c r="D5" s="150"/>
      <c r="E5" s="150"/>
      <c r="F5" s="150"/>
      <c r="G5" s="150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9"/>
      <c r="U5" s="209"/>
      <c r="V5" s="209"/>
      <c r="W5" s="209"/>
      <c r="X5" s="209"/>
      <c r="Y5" s="209"/>
      <c r="Z5" s="209"/>
      <c r="AA5" s="208"/>
    </row>
    <row r="6" spans="1:27" ht="41.25" hidden="1" customHeight="1" x14ac:dyDescent="0.25">
      <c r="A6" s="152" t="s">
        <v>128</v>
      </c>
      <c r="B6" s="152" t="s">
        <v>129</v>
      </c>
      <c r="C6" s="153" t="s">
        <v>130</v>
      </c>
      <c r="D6" s="154" t="s">
        <v>131</v>
      </c>
      <c r="E6" s="155"/>
      <c r="F6" s="156"/>
      <c r="G6" s="157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10"/>
      <c r="U6" s="210"/>
      <c r="V6" s="211"/>
      <c r="W6" s="211"/>
      <c r="X6" s="211"/>
      <c r="Y6" s="211"/>
      <c r="Z6" s="211"/>
      <c r="AA6" s="208"/>
    </row>
    <row r="7" spans="1:27" ht="15.75" hidden="1" thickBot="1" x14ac:dyDescent="0.3">
      <c r="A7" s="158"/>
      <c r="B7" s="158"/>
      <c r="C7" s="159"/>
      <c r="D7" s="160" t="s">
        <v>132</v>
      </c>
      <c r="E7" s="161" t="s">
        <v>133</v>
      </c>
      <c r="F7" s="159" t="s">
        <v>134</v>
      </c>
      <c r="G7" s="162" t="s">
        <v>135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10"/>
      <c r="U7" s="210"/>
      <c r="V7" s="211"/>
      <c r="W7" s="210"/>
      <c r="X7" s="211"/>
      <c r="Y7" s="211"/>
      <c r="Z7" s="211"/>
      <c r="AA7" s="208"/>
    </row>
    <row r="8" spans="1:27" hidden="1" x14ac:dyDescent="0.25">
      <c r="A8" s="163" t="s">
        <v>63</v>
      </c>
      <c r="B8" s="164" t="s">
        <v>64</v>
      </c>
      <c r="C8" s="165" t="s">
        <v>136</v>
      </c>
      <c r="D8" s="166">
        <v>7000</v>
      </c>
      <c r="E8" s="167">
        <v>2000</v>
      </c>
      <c r="F8" s="168">
        <v>2500</v>
      </c>
      <c r="G8" s="169">
        <v>2500</v>
      </c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2"/>
      <c r="U8" s="202"/>
      <c r="V8" s="202"/>
      <c r="W8" s="209"/>
      <c r="X8" s="209"/>
      <c r="Y8" s="209"/>
      <c r="Z8" s="209"/>
      <c r="AA8" s="208"/>
    </row>
    <row r="9" spans="1:27" hidden="1" x14ac:dyDescent="0.25">
      <c r="A9" s="170" t="s">
        <v>66</v>
      </c>
      <c r="B9" s="164" t="s">
        <v>67</v>
      </c>
      <c r="C9" s="171" t="s">
        <v>137</v>
      </c>
      <c r="D9" s="172"/>
      <c r="E9" s="173"/>
      <c r="F9" s="174"/>
      <c r="G9" s="175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2"/>
      <c r="V9" s="202"/>
      <c r="W9" s="209"/>
      <c r="X9" s="209"/>
      <c r="Y9" s="209"/>
      <c r="Z9" s="209"/>
      <c r="AA9" s="208"/>
    </row>
    <row r="10" spans="1:27" hidden="1" x14ac:dyDescent="0.25">
      <c r="A10" s="170" t="s">
        <v>69</v>
      </c>
      <c r="B10" s="164" t="s">
        <v>138</v>
      </c>
      <c r="C10" s="171" t="s">
        <v>139</v>
      </c>
      <c r="D10" s="172"/>
      <c r="E10" s="173"/>
      <c r="F10" s="174"/>
      <c r="G10" s="175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2"/>
      <c r="U10" s="202"/>
      <c r="V10" s="202"/>
      <c r="W10" s="209"/>
      <c r="X10" s="209"/>
      <c r="Y10" s="209"/>
      <c r="Z10" s="209"/>
      <c r="AA10" s="208"/>
    </row>
    <row r="11" spans="1:27" hidden="1" x14ac:dyDescent="0.25">
      <c r="A11" s="170" t="s">
        <v>72</v>
      </c>
      <c r="B11" s="164" t="s">
        <v>140</v>
      </c>
      <c r="C11" s="171" t="s">
        <v>139</v>
      </c>
      <c r="D11" s="172"/>
      <c r="E11" s="173"/>
      <c r="F11" s="174"/>
      <c r="G11" s="175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2"/>
      <c r="U11" s="202"/>
      <c r="V11" s="202"/>
      <c r="W11" s="209"/>
      <c r="X11" s="209"/>
      <c r="Y11" s="209"/>
      <c r="Z11" s="209"/>
      <c r="AA11" s="208"/>
    </row>
    <row r="12" spans="1:27" hidden="1" x14ac:dyDescent="0.25">
      <c r="A12" s="170" t="s">
        <v>74</v>
      </c>
      <c r="B12" s="164" t="s">
        <v>141</v>
      </c>
      <c r="C12" s="171" t="s">
        <v>142</v>
      </c>
      <c r="D12" s="172"/>
      <c r="E12" s="326"/>
      <c r="F12" s="327"/>
      <c r="G12" s="175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2"/>
      <c r="U12" s="202"/>
      <c r="V12" s="202"/>
      <c r="W12" s="209"/>
      <c r="X12" s="209"/>
      <c r="Y12" s="209"/>
      <c r="Z12" s="209"/>
      <c r="AA12" s="208"/>
    </row>
    <row r="13" spans="1:27" hidden="1" x14ac:dyDescent="0.25">
      <c r="A13" s="170" t="s">
        <v>76</v>
      </c>
      <c r="B13" s="164" t="s">
        <v>77</v>
      </c>
      <c r="C13" s="171" t="s">
        <v>139</v>
      </c>
      <c r="D13" s="172"/>
      <c r="E13" s="328"/>
      <c r="F13" s="327"/>
      <c r="G13" s="175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  <c r="U13" s="202"/>
      <c r="V13" s="202"/>
      <c r="W13" s="209"/>
      <c r="X13" s="209"/>
      <c r="Y13" s="209"/>
      <c r="Z13" s="209"/>
      <c r="AA13" s="208"/>
    </row>
    <row r="14" spans="1:27" hidden="1" x14ac:dyDescent="0.25">
      <c r="A14" s="170" t="s">
        <v>79</v>
      </c>
      <c r="B14" s="164" t="s">
        <v>143</v>
      </c>
      <c r="C14" s="171" t="s">
        <v>139</v>
      </c>
      <c r="D14" s="172"/>
      <c r="E14" s="326"/>
      <c r="F14" s="327"/>
      <c r="G14" s="175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2"/>
      <c r="U14" s="202"/>
      <c r="V14" s="202"/>
      <c r="W14" s="209"/>
      <c r="X14" s="209"/>
      <c r="Y14" s="209"/>
      <c r="Z14" s="209"/>
      <c r="AA14" s="208"/>
    </row>
    <row r="15" spans="1:27" hidden="1" x14ac:dyDescent="0.25">
      <c r="A15" s="170" t="s">
        <v>81</v>
      </c>
      <c r="B15" s="164" t="s">
        <v>82</v>
      </c>
      <c r="C15" s="171" t="s">
        <v>139</v>
      </c>
      <c r="D15" s="172"/>
      <c r="E15" s="326"/>
      <c r="F15" s="327"/>
      <c r="G15" s="175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2"/>
      <c r="V15" s="202"/>
      <c r="W15" s="209"/>
      <c r="X15" s="209"/>
      <c r="Y15" s="209"/>
      <c r="Z15" s="209"/>
      <c r="AA15" s="208"/>
    </row>
    <row r="16" spans="1:27" hidden="1" x14ac:dyDescent="0.25">
      <c r="A16" s="170" t="s">
        <v>83</v>
      </c>
      <c r="B16" s="176" t="s">
        <v>84</v>
      </c>
      <c r="C16" s="171" t="s">
        <v>144</v>
      </c>
      <c r="D16" s="172"/>
      <c r="E16" s="326"/>
      <c r="F16" s="327"/>
      <c r="G16" s="175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2"/>
      <c r="U16" s="202"/>
      <c r="V16" s="202"/>
      <c r="W16" s="209"/>
      <c r="X16" s="209"/>
      <c r="Y16" s="209"/>
      <c r="Z16" s="209"/>
      <c r="AA16" s="208"/>
    </row>
    <row r="17" spans="1:27" hidden="1" x14ac:dyDescent="0.25">
      <c r="A17" s="170" t="s">
        <v>145</v>
      </c>
      <c r="B17" s="164" t="s">
        <v>87</v>
      </c>
      <c r="C17" s="171" t="s">
        <v>146</v>
      </c>
      <c r="D17" s="172"/>
      <c r="E17" s="326"/>
      <c r="F17" s="327"/>
      <c r="G17" s="175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2"/>
      <c r="U17" s="202"/>
      <c r="V17" s="202"/>
      <c r="W17" s="209"/>
      <c r="X17" s="209"/>
      <c r="Y17" s="209"/>
      <c r="Z17" s="209"/>
      <c r="AA17" s="208"/>
    </row>
    <row r="18" spans="1:27" hidden="1" x14ac:dyDescent="0.25">
      <c r="A18" s="170" t="s">
        <v>86</v>
      </c>
      <c r="B18" s="164" t="s">
        <v>89</v>
      </c>
      <c r="C18" s="177" t="s">
        <v>147</v>
      </c>
      <c r="D18" s="172"/>
      <c r="E18" s="326"/>
      <c r="F18" s="327"/>
      <c r="G18" s="175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2"/>
      <c r="U18" s="202"/>
      <c r="V18" s="202"/>
      <c r="W18" s="209"/>
      <c r="X18" s="209"/>
      <c r="Y18" s="209"/>
      <c r="Z18" s="209"/>
      <c r="AA18" s="208"/>
    </row>
    <row r="19" spans="1:27" hidden="1" x14ac:dyDescent="0.25">
      <c r="A19" s="170" t="s">
        <v>88</v>
      </c>
      <c r="B19" s="164" t="s">
        <v>148</v>
      </c>
      <c r="C19" s="171" t="s">
        <v>139</v>
      </c>
      <c r="D19" s="172"/>
      <c r="E19" s="326"/>
      <c r="F19" s="327"/>
      <c r="G19" s="175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2"/>
      <c r="V19" s="202"/>
      <c r="W19" s="209"/>
      <c r="X19" s="209"/>
      <c r="Y19" s="209"/>
      <c r="Z19" s="209"/>
      <c r="AA19" s="208"/>
    </row>
    <row r="20" spans="1:27" hidden="1" x14ac:dyDescent="0.25">
      <c r="A20" s="178"/>
      <c r="B20" s="179"/>
      <c r="C20" s="180" t="s">
        <v>149</v>
      </c>
      <c r="D20" s="172"/>
      <c r="E20" s="173"/>
      <c r="F20" s="174"/>
      <c r="G20" s="175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12"/>
      <c r="U20" s="209"/>
      <c r="V20" s="202"/>
      <c r="W20" s="209"/>
      <c r="X20" s="209"/>
      <c r="Y20" s="209"/>
      <c r="Z20" s="209"/>
      <c r="AA20" s="208"/>
    </row>
    <row r="21" spans="1:27" hidden="1" x14ac:dyDescent="0.25">
      <c r="A21" s="181"/>
      <c r="B21" s="179"/>
      <c r="C21" s="177"/>
      <c r="D21" s="182"/>
      <c r="E21" s="183"/>
      <c r="F21" s="184"/>
      <c r="G21" s="185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9"/>
      <c r="U21" s="209"/>
      <c r="V21" s="202"/>
      <c r="W21" s="209"/>
      <c r="X21" s="209"/>
      <c r="Y21" s="209"/>
      <c r="Z21" s="209"/>
      <c r="AA21" s="208"/>
    </row>
    <row r="22" spans="1:27" hidden="1" x14ac:dyDescent="0.25">
      <c r="A22" s="181"/>
      <c r="B22" s="179"/>
      <c r="C22" s="177"/>
      <c r="D22" s="186"/>
      <c r="E22" s="173"/>
      <c r="F22" s="174"/>
      <c r="G22" s="175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9"/>
      <c r="U22" s="209"/>
      <c r="V22" s="202"/>
      <c r="W22" s="209"/>
      <c r="X22" s="209"/>
      <c r="Y22" s="209"/>
      <c r="Z22" s="209"/>
      <c r="AA22" s="208"/>
    </row>
    <row r="23" spans="1:27" ht="15.75" hidden="1" thickBot="1" x14ac:dyDescent="0.3">
      <c r="A23" s="187"/>
      <c r="B23" s="188"/>
      <c r="C23" s="189"/>
      <c r="D23" s="190"/>
      <c r="E23" s="191"/>
      <c r="F23" s="192"/>
      <c r="G23" s="193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9"/>
      <c r="U23" s="209"/>
      <c r="V23" s="202"/>
      <c r="W23" s="209"/>
      <c r="X23" s="209"/>
      <c r="Y23" s="209"/>
      <c r="Z23" s="209"/>
      <c r="AA23" s="208"/>
    </row>
    <row r="24" spans="1:27" ht="45" hidden="1" x14ac:dyDescent="0.25">
      <c r="A24" s="198" t="s">
        <v>104</v>
      </c>
      <c r="B24" s="194" t="s">
        <v>159</v>
      </c>
      <c r="C24" s="194" t="s">
        <v>30</v>
      </c>
      <c r="D24" s="354" t="s">
        <v>174</v>
      </c>
      <c r="E24" s="355"/>
      <c r="F24" s="150"/>
      <c r="G24" s="150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3"/>
      <c r="U24" s="204"/>
      <c r="V24" s="204"/>
      <c r="W24" s="205"/>
      <c r="X24" s="205"/>
      <c r="Y24" s="209"/>
      <c r="Z24" s="209"/>
      <c r="AA24" s="208"/>
    </row>
    <row r="25" spans="1:27" hidden="1" x14ac:dyDescent="0.25">
      <c r="A25" s="199"/>
      <c r="B25" s="195" t="s">
        <v>31</v>
      </c>
      <c r="C25" s="195" t="s">
        <v>31</v>
      </c>
      <c r="D25" s="196"/>
      <c r="E25" s="197"/>
      <c r="F25" s="150"/>
      <c r="G25" s="150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3"/>
      <c r="U25" s="202"/>
      <c r="V25" s="202"/>
      <c r="W25" s="205"/>
      <c r="X25" s="205"/>
      <c r="Y25" s="209"/>
      <c r="Z25" s="209"/>
      <c r="AA25" s="208"/>
    </row>
    <row r="26" spans="1:27" hidden="1" x14ac:dyDescent="0.25">
      <c r="A26" s="200"/>
      <c r="B26" s="195" t="s">
        <v>32</v>
      </c>
      <c r="C26" s="195" t="s">
        <v>32</v>
      </c>
      <c r="D26" s="196"/>
      <c r="E26" s="197"/>
      <c r="F26" s="150"/>
      <c r="G26" s="150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3"/>
      <c r="U26" s="202"/>
      <c r="V26" s="202"/>
      <c r="W26" s="205"/>
      <c r="X26" s="205"/>
      <c r="Y26" s="209"/>
      <c r="Z26" s="209"/>
      <c r="AA26" s="208"/>
    </row>
    <row r="27" spans="1:27" hidden="1" x14ac:dyDescent="0.25">
      <c r="A27" s="60" t="s">
        <v>50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  <c r="P27" s="62"/>
      <c r="Q27" s="62"/>
      <c r="R27" s="62"/>
      <c r="S27" s="208"/>
      <c r="T27" s="208"/>
      <c r="U27" s="208"/>
      <c r="V27" s="208"/>
    </row>
    <row r="28" spans="1:27" hidden="1" x14ac:dyDescent="0.25">
      <c r="A28" s="63"/>
      <c r="B28" s="64"/>
      <c r="C28" s="64"/>
      <c r="D28" s="64"/>
      <c r="E28" s="65"/>
      <c r="F28" s="65"/>
      <c r="G28" s="65"/>
      <c r="H28" s="65"/>
      <c r="I28" s="65"/>
      <c r="J28" s="65"/>
      <c r="K28" s="65"/>
      <c r="L28" s="343"/>
      <c r="M28" s="65"/>
      <c r="N28" s="65"/>
      <c r="O28" s="66"/>
      <c r="P28" s="66"/>
      <c r="Q28" s="66"/>
      <c r="R28" s="66"/>
      <c r="S28" s="208"/>
      <c r="T28" s="208"/>
      <c r="U28" s="208"/>
      <c r="V28" s="208"/>
    </row>
    <row r="29" spans="1:27" hidden="1" x14ac:dyDescent="0.25">
      <c r="A29" s="67" t="s">
        <v>35</v>
      </c>
      <c r="B29" s="68" t="s">
        <v>22</v>
      </c>
      <c r="C29" s="69" t="s">
        <v>36</v>
      </c>
      <c r="D29" s="69">
        <v>3310</v>
      </c>
      <c r="E29" s="70"/>
      <c r="F29" s="71"/>
      <c r="G29" s="71"/>
      <c r="H29" s="71"/>
      <c r="I29" s="71"/>
      <c r="J29" s="71"/>
      <c r="K29" s="294" t="s">
        <v>175</v>
      </c>
      <c r="L29" s="65"/>
      <c r="M29" s="65"/>
      <c r="N29" s="65"/>
      <c r="O29" s="66"/>
      <c r="P29" s="66"/>
      <c r="Q29" s="66"/>
      <c r="R29" s="66"/>
      <c r="S29" s="208"/>
      <c r="T29" s="208"/>
      <c r="U29" s="208"/>
      <c r="V29" s="208"/>
    </row>
    <row r="30" spans="1:27" ht="26.25" hidden="1" customHeight="1" thickBot="1" x14ac:dyDescent="0.3">
      <c r="A30" s="142"/>
      <c r="B30" s="14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208"/>
      <c r="T30" s="208"/>
      <c r="U30" s="208"/>
      <c r="V30" s="208"/>
    </row>
    <row r="31" spans="1:27" ht="30" hidden="1" customHeight="1" x14ac:dyDescent="0.25">
      <c r="A31" s="72"/>
      <c r="B31" s="144" t="s">
        <v>3</v>
      </c>
      <c r="C31" s="144"/>
      <c r="D31" s="144"/>
      <c r="E31" s="263"/>
      <c r="F31" s="263" t="s">
        <v>51</v>
      </c>
      <c r="G31" s="263"/>
      <c r="H31" s="263"/>
      <c r="I31" s="263" t="s">
        <v>52</v>
      </c>
      <c r="J31" s="263"/>
      <c r="K31" s="263"/>
      <c r="L31" s="263" t="s">
        <v>53</v>
      </c>
      <c r="M31" s="144"/>
      <c r="N31" s="263"/>
      <c r="O31" s="263" t="s">
        <v>54</v>
      </c>
      <c r="P31" s="263" t="s">
        <v>55</v>
      </c>
      <c r="Q31" s="263"/>
      <c r="R31" s="303"/>
      <c r="S31" s="208"/>
      <c r="T31" s="208"/>
      <c r="U31" s="208"/>
      <c r="V31" s="208"/>
    </row>
    <row r="32" spans="1:27" ht="65.25" hidden="1" customHeight="1" x14ac:dyDescent="0.25">
      <c r="A32" s="147" t="s">
        <v>57</v>
      </c>
      <c r="B32" s="141" t="s">
        <v>58</v>
      </c>
      <c r="C32" s="141" t="s">
        <v>59</v>
      </c>
      <c r="D32" s="141" t="s">
        <v>185</v>
      </c>
      <c r="E32" s="262" t="s">
        <v>186</v>
      </c>
      <c r="F32" s="262" t="s">
        <v>162</v>
      </c>
      <c r="G32" s="262" t="s">
        <v>187</v>
      </c>
      <c r="H32" s="262" t="s">
        <v>188</v>
      </c>
      <c r="I32" s="262" t="s">
        <v>189</v>
      </c>
      <c r="J32" s="262" t="s">
        <v>191</v>
      </c>
      <c r="K32" s="262" t="s">
        <v>194</v>
      </c>
      <c r="L32" s="262" t="s">
        <v>195</v>
      </c>
      <c r="M32" s="141" t="s">
        <v>196</v>
      </c>
      <c r="N32" s="262" t="s">
        <v>192</v>
      </c>
      <c r="O32" s="262" t="s">
        <v>168</v>
      </c>
      <c r="P32" s="262" t="s">
        <v>60</v>
      </c>
      <c r="Q32" s="262" t="s">
        <v>61</v>
      </c>
      <c r="R32" s="146" t="s">
        <v>62</v>
      </c>
      <c r="S32" s="208"/>
      <c r="T32" s="208"/>
      <c r="U32" s="208"/>
      <c r="V32" s="208"/>
    </row>
    <row r="33" spans="1:22" ht="27.75" hidden="1" customHeight="1" x14ac:dyDescent="0.25">
      <c r="A33" s="147"/>
      <c r="B33" s="141"/>
      <c r="C33" s="141"/>
      <c r="D33" s="141"/>
      <c r="E33" s="262"/>
      <c r="F33" s="262"/>
      <c r="G33" s="262"/>
      <c r="H33" s="262"/>
      <c r="I33" s="262"/>
      <c r="J33" s="262"/>
      <c r="K33" s="262"/>
      <c r="L33" s="262"/>
      <c r="M33" s="141"/>
      <c r="N33" s="262"/>
      <c r="O33" s="262"/>
      <c r="P33" s="262"/>
      <c r="Q33" s="262"/>
      <c r="R33" s="146"/>
      <c r="S33" s="208"/>
      <c r="T33" s="208"/>
      <c r="U33" s="208"/>
      <c r="V33" s="208"/>
    </row>
    <row r="34" spans="1:22" ht="30" hidden="1" customHeight="1" x14ac:dyDescent="0.25">
      <c r="A34" s="73" t="s">
        <v>63</v>
      </c>
      <c r="B34" s="74" t="s">
        <v>64</v>
      </c>
      <c r="C34" s="74" t="s">
        <v>65</v>
      </c>
      <c r="D34" s="338">
        <v>2699</v>
      </c>
      <c r="E34" s="339">
        <f>Aneksi.2!C13+Aneksi.2!C14+Aneksi.2!C15+Aneksi.2!C16</f>
        <v>137533.43100000001</v>
      </c>
      <c r="F34" s="265">
        <f>E34/D34</f>
        <v>50.957180807706564</v>
      </c>
      <c r="G34" s="266">
        <v>2000</v>
      </c>
      <c r="H34" s="266">
        <f>Aneksi.2!E13+Aneksi.2!E14+Aneksi.2!E15</f>
        <v>61500</v>
      </c>
      <c r="I34" s="76">
        <f>H34/G34</f>
        <v>30.75</v>
      </c>
      <c r="J34" s="76">
        <v>2000</v>
      </c>
      <c r="K34" s="267">
        <f>Aneksi.2!G13+Aneksi.2!G14+Aneksi.2!G15+Aneksi.2!G16</f>
        <v>61775.754999999997</v>
      </c>
      <c r="L34" s="76">
        <f>K34/G34</f>
        <v>30.887877499999998</v>
      </c>
      <c r="M34" s="295">
        <v>1030</v>
      </c>
      <c r="N34" s="273">
        <f>Aneksi.1!H14</f>
        <v>45566.968999999997</v>
      </c>
      <c r="O34" s="76">
        <f>N34/M34</f>
        <v>44.239775728155337</v>
      </c>
      <c r="P34" s="76" t="e">
        <v>#DIV/0!</v>
      </c>
      <c r="Q34" s="76" t="e">
        <v>#DIV/0!</v>
      </c>
      <c r="R34" s="304" t="e">
        <v>#DIV/0!</v>
      </c>
      <c r="S34" s="208"/>
      <c r="T34" s="208"/>
      <c r="U34" s="208"/>
      <c r="V34" s="208"/>
    </row>
    <row r="35" spans="1:22" ht="30.75" hidden="1" customHeight="1" x14ac:dyDescent="0.25">
      <c r="A35" s="73" t="s">
        <v>66</v>
      </c>
      <c r="B35" s="74" t="s">
        <v>67</v>
      </c>
      <c r="C35" s="74" t="s">
        <v>68</v>
      </c>
      <c r="D35" s="338"/>
      <c r="E35" s="340"/>
      <c r="F35" s="76"/>
      <c r="G35" s="76"/>
      <c r="H35" s="76"/>
      <c r="I35" s="76"/>
      <c r="J35" s="76"/>
      <c r="K35" s="76"/>
      <c r="L35" s="76"/>
      <c r="M35" s="75"/>
      <c r="N35" s="273"/>
      <c r="O35" s="76"/>
      <c r="P35" s="76"/>
      <c r="Q35" s="76"/>
      <c r="R35" s="304"/>
      <c r="S35" s="208"/>
      <c r="T35" s="208"/>
      <c r="U35" s="208"/>
      <c r="V35" s="208"/>
    </row>
    <row r="36" spans="1:22" ht="28.5" hidden="1" customHeight="1" x14ac:dyDescent="0.25">
      <c r="A36" s="73" t="s">
        <v>69</v>
      </c>
      <c r="B36" s="74" t="s">
        <v>70</v>
      </c>
      <c r="C36" s="74" t="s">
        <v>71</v>
      </c>
      <c r="D36" s="338"/>
      <c r="E36" s="340"/>
      <c r="F36" s="76"/>
      <c r="G36" s="76"/>
      <c r="H36" s="76"/>
      <c r="I36" s="76"/>
      <c r="J36" s="76"/>
      <c r="K36" s="76"/>
      <c r="L36" s="76"/>
      <c r="M36" s="75"/>
      <c r="N36" s="273"/>
      <c r="O36" s="76"/>
      <c r="P36" s="76"/>
      <c r="Q36" s="76"/>
      <c r="R36" s="304"/>
      <c r="S36" s="208"/>
      <c r="T36" s="208"/>
      <c r="U36" s="208"/>
      <c r="V36" s="208"/>
    </row>
    <row r="37" spans="1:22" ht="30" hidden="1" customHeight="1" x14ac:dyDescent="0.25">
      <c r="A37" s="73" t="s">
        <v>72</v>
      </c>
      <c r="B37" s="74" t="s">
        <v>73</v>
      </c>
      <c r="C37" s="74" t="s">
        <v>71</v>
      </c>
      <c r="D37" s="338"/>
      <c r="E37" s="341"/>
      <c r="F37" s="76"/>
      <c r="G37" s="76"/>
      <c r="H37" s="76"/>
      <c r="I37" s="76"/>
      <c r="J37" s="76"/>
      <c r="K37" s="76"/>
      <c r="L37" s="76"/>
      <c r="M37" s="75"/>
      <c r="N37" s="273"/>
      <c r="O37" s="76"/>
      <c r="P37" s="76"/>
      <c r="Q37" s="76"/>
      <c r="R37" s="304"/>
      <c r="S37" s="208"/>
      <c r="T37" s="208"/>
      <c r="U37" s="208"/>
      <c r="V37" s="208"/>
    </row>
    <row r="38" spans="1:22" ht="14.25" hidden="1" customHeight="1" x14ac:dyDescent="0.25">
      <c r="A38" s="73" t="s">
        <v>74</v>
      </c>
      <c r="B38" s="74" t="s">
        <v>75</v>
      </c>
      <c r="C38" s="74" t="s">
        <v>68</v>
      </c>
      <c r="D38" s="338"/>
      <c r="E38" s="342"/>
      <c r="F38" s="76"/>
      <c r="G38" s="76"/>
      <c r="H38" s="76"/>
      <c r="I38" s="76"/>
      <c r="J38" s="76"/>
      <c r="K38" s="76"/>
      <c r="L38" s="76"/>
      <c r="M38" s="75"/>
      <c r="N38" s="273"/>
      <c r="O38" s="76"/>
      <c r="P38" s="76"/>
      <c r="Q38" s="76"/>
      <c r="R38" s="304"/>
      <c r="S38" s="208"/>
      <c r="T38" s="208"/>
      <c r="U38" s="208"/>
      <c r="V38" s="208"/>
    </row>
    <row r="39" spans="1:22" ht="18" hidden="1" customHeight="1" x14ac:dyDescent="0.25">
      <c r="A39" s="73" t="s">
        <v>76</v>
      </c>
      <c r="B39" s="74" t="s">
        <v>77</v>
      </c>
      <c r="C39" s="74" t="s">
        <v>78</v>
      </c>
      <c r="D39" s="338">
        <v>1</v>
      </c>
      <c r="E39" s="341">
        <v>452.52</v>
      </c>
      <c r="F39" s="76"/>
      <c r="G39" s="269">
        <v>1</v>
      </c>
      <c r="H39" s="266">
        <v>2600</v>
      </c>
      <c r="I39" s="76"/>
      <c r="J39" s="76">
        <v>1</v>
      </c>
      <c r="K39" s="266">
        <v>2600</v>
      </c>
      <c r="L39" s="76"/>
      <c r="M39" s="75"/>
      <c r="N39" s="273"/>
      <c r="O39" s="76"/>
      <c r="P39" s="76"/>
      <c r="Q39" s="76"/>
      <c r="R39" s="304"/>
      <c r="S39" s="208"/>
      <c r="T39" s="208"/>
      <c r="U39" s="208"/>
      <c r="V39" s="208"/>
    </row>
    <row r="40" spans="1:22" ht="18" hidden="1" customHeight="1" x14ac:dyDescent="0.25">
      <c r="A40" s="73" t="s">
        <v>79</v>
      </c>
      <c r="B40" s="74" t="s">
        <v>80</v>
      </c>
      <c r="C40" s="74" t="s">
        <v>78</v>
      </c>
      <c r="D40" s="338"/>
      <c r="E40" s="342"/>
      <c r="F40" s="76"/>
      <c r="G40" s="269"/>
      <c r="H40" s="266"/>
      <c r="I40" s="76"/>
      <c r="J40" s="76"/>
      <c r="K40" s="269"/>
      <c r="L40" s="76"/>
      <c r="M40" s="75"/>
      <c r="N40" s="273"/>
      <c r="O40" s="76"/>
      <c r="P40" s="76"/>
      <c r="Q40" s="76"/>
      <c r="R40" s="304"/>
      <c r="S40" s="208"/>
      <c r="T40" s="208"/>
      <c r="U40" s="208"/>
      <c r="V40" s="208"/>
    </row>
    <row r="41" spans="1:22" ht="24" hidden="1" customHeight="1" x14ac:dyDescent="0.25">
      <c r="A41" s="73" t="s">
        <v>81</v>
      </c>
      <c r="B41" s="74" t="s">
        <v>82</v>
      </c>
      <c r="C41" s="74" t="s">
        <v>78</v>
      </c>
      <c r="D41" s="338"/>
      <c r="E41" s="341"/>
      <c r="F41" s="76"/>
      <c r="G41" s="269"/>
      <c r="H41" s="266"/>
      <c r="I41" s="76"/>
      <c r="J41" s="76"/>
      <c r="K41" s="269"/>
      <c r="L41" s="76"/>
      <c r="M41" s="75"/>
      <c r="N41" s="273"/>
      <c r="O41" s="76"/>
      <c r="P41" s="76"/>
      <c r="Q41" s="76"/>
      <c r="R41" s="304"/>
      <c r="S41" s="208"/>
      <c r="T41" s="208"/>
      <c r="U41" s="208"/>
      <c r="V41" s="208"/>
    </row>
    <row r="42" spans="1:22" ht="33" hidden="1" customHeight="1" x14ac:dyDescent="0.25">
      <c r="A42" s="73" t="s">
        <v>83</v>
      </c>
      <c r="B42" s="74" t="s">
        <v>84</v>
      </c>
      <c r="C42" s="74" t="s">
        <v>85</v>
      </c>
      <c r="D42" s="338"/>
      <c r="E42" s="342"/>
      <c r="F42" s="76"/>
      <c r="G42" s="269"/>
      <c r="H42" s="266"/>
      <c r="I42" s="76"/>
      <c r="J42" s="76"/>
      <c r="K42" s="269"/>
      <c r="L42" s="76"/>
      <c r="M42" s="75"/>
      <c r="N42" s="273"/>
      <c r="O42" s="76"/>
      <c r="P42" s="76"/>
      <c r="Q42" s="76"/>
      <c r="R42" s="304"/>
      <c r="S42" s="208"/>
      <c r="T42" s="208"/>
      <c r="U42" s="208"/>
      <c r="V42" s="208"/>
    </row>
    <row r="43" spans="1:22" ht="24" hidden="1" customHeight="1" x14ac:dyDescent="0.25">
      <c r="A43" s="73" t="s">
        <v>86</v>
      </c>
      <c r="B43" s="74" t="s">
        <v>87</v>
      </c>
      <c r="C43" s="74" t="s">
        <v>78</v>
      </c>
      <c r="D43" s="338">
        <v>1</v>
      </c>
      <c r="E43" s="341">
        <v>1164</v>
      </c>
      <c r="F43" s="76"/>
      <c r="G43" s="269">
        <v>1</v>
      </c>
      <c r="H43" s="266">
        <v>1680</v>
      </c>
      <c r="I43" s="76"/>
      <c r="J43" s="76">
        <v>1</v>
      </c>
      <c r="K43" s="266">
        <v>1680</v>
      </c>
      <c r="L43" s="76"/>
      <c r="M43" s="75"/>
      <c r="N43" s="267"/>
      <c r="O43" s="76"/>
      <c r="P43" s="76"/>
      <c r="Q43" s="76"/>
      <c r="R43" s="304"/>
      <c r="S43" s="208"/>
      <c r="T43" s="208"/>
      <c r="U43" s="208"/>
      <c r="V43" s="208"/>
    </row>
    <row r="44" spans="1:22" ht="25.5" hidden="1" customHeight="1" x14ac:dyDescent="0.25">
      <c r="A44" s="73" t="s">
        <v>88</v>
      </c>
      <c r="B44" s="74" t="s">
        <v>89</v>
      </c>
      <c r="C44" s="74" t="s">
        <v>90</v>
      </c>
      <c r="D44" s="77"/>
      <c r="E44" s="271"/>
      <c r="F44" s="271"/>
      <c r="G44" s="271"/>
      <c r="H44" s="302"/>
      <c r="I44" s="271"/>
      <c r="J44" s="271"/>
      <c r="K44" s="271"/>
      <c r="L44" s="271"/>
      <c r="M44" s="77"/>
      <c r="N44" s="271"/>
      <c r="O44" s="271"/>
      <c r="P44" s="271"/>
      <c r="Q44" s="271"/>
      <c r="R44" s="78"/>
      <c r="S44" s="208"/>
      <c r="T44" s="208"/>
      <c r="U44" s="208"/>
      <c r="V44" s="208"/>
    </row>
    <row r="45" spans="1:22" ht="28.5" hidden="1" customHeight="1" x14ac:dyDescent="0.25">
      <c r="A45" s="79"/>
      <c r="B45" s="69"/>
      <c r="C45" s="80"/>
      <c r="D45" s="77"/>
      <c r="E45" s="271"/>
      <c r="F45" s="271"/>
      <c r="G45" s="271"/>
      <c r="H45" s="302"/>
      <c r="I45" s="271"/>
      <c r="J45" s="271"/>
      <c r="K45" s="271"/>
      <c r="L45" s="271"/>
      <c r="M45" s="77"/>
      <c r="N45" s="271"/>
      <c r="O45" s="271"/>
      <c r="P45" s="271"/>
      <c r="Q45" s="271"/>
      <c r="R45" s="78"/>
      <c r="S45" s="208"/>
      <c r="T45" s="208"/>
      <c r="U45" s="208"/>
      <c r="V45" s="208"/>
    </row>
    <row r="46" spans="1:22" ht="21" hidden="1" customHeight="1" thickBot="1" x14ac:dyDescent="0.3">
      <c r="A46" s="81"/>
      <c r="B46" s="82"/>
      <c r="C46" s="83"/>
      <c r="D46" s="84"/>
      <c r="E46" s="272"/>
      <c r="F46" s="272"/>
      <c r="G46" s="272"/>
      <c r="H46" s="272"/>
      <c r="I46" s="272"/>
      <c r="J46" s="272"/>
      <c r="K46" s="272"/>
      <c r="L46" s="272"/>
      <c r="M46" s="84"/>
      <c r="N46" s="272"/>
      <c r="O46" s="272"/>
      <c r="P46" s="272"/>
      <c r="Q46" s="272"/>
      <c r="R46" s="85"/>
      <c r="S46" s="208"/>
      <c r="T46" s="208"/>
      <c r="U46" s="208"/>
      <c r="V46" s="208"/>
    </row>
    <row r="47" spans="1:22" ht="41.25" hidden="1" customHeight="1" x14ac:dyDescent="0.25">
      <c r="A47" s="86"/>
      <c r="B47" s="27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208"/>
      <c r="T47" s="208"/>
      <c r="U47" s="208"/>
      <c r="V47" s="208"/>
    </row>
    <row r="48" spans="1:22" ht="47.25" hidden="1" customHeight="1" thickBot="1" x14ac:dyDescent="0.3">
      <c r="A48" s="402" t="s">
        <v>92</v>
      </c>
      <c r="B48" s="403"/>
      <c r="C48" s="403"/>
      <c r="D48" s="403"/>
      <c r="E48" s="403"/>
      <c r="F48" s="403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208"/>
      <c r="T48" s="208"/>
      <c r="U48" s="208"/>
      <c r="V48" s="208"/>
    </row>
    <row r="49" spans="1:22" ht="29.25" hidden="1" customHeight="1" x14ac:dyDescent="0.25">
      <c r="A49" s="87" t="s">
        <v>57</v>
      </c>
      <c r="B49" s="88" t="s">
        <v>58</v>
      </c>
      <c r="C49" s="88" t="s">
        <v>93</v>
      </c>
      <c r="D49" s="88" t="s">
        <v>94</v>
      </c>
      <c r="E49" s="88" t="s">
        <v>95</v>
      </c>
      <c r="F49" s="89" t="s">
        <v>56</v>
      </c>
      <c r="G49" s="66"/>
      <c r="H49" s="66"/>
      <c r="I49" s="66"/>
      <c r="J49" s="66"/>
      <c r="K49" s="274"/>
      <c r="L49" s="66"/>
      <c r="M49" s="66"/>
      <c r="N49" s="66"/>
      <c r="O49" s="66"/>
      <c r="P49" s="66"/>
      <c r="Q49" s="66"/>
      <c r="R49" s="66"/>
      <c r="S49" s="208"/>
      <c r="T49" s="208"/>
      <c r="U49" s="208"/>
      <c r="V49" s="208"/>
    </row>
    <row r="50" spans="1:22" ht="27" hidden="1" customHeight="1" x14ac:dyDescent="0.25">
      <c r="A50" s="147"/>
      <c r="B50" s="141"/>
      <c r="C50" s="141"/>
      <c r="D50" s="141"/>
      <c r="E50" s="141"/>
      <c r="F50" s="90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208"/>
      <c r="T50" s="208"/>
      <c r="U50" s="208"/>
      <c r="V50" s="208"/>
    </row>
    <row r="51" spans="1:22" ht="28.5" hidden="1" customHeight="1" x14ac:dyDescent="0.25">
      <c r="A51" s="73" t="s">
        <v>63</v>
      </c>
      <c r="B51" s="74" t="s">
        <v>64</v>
      </c>
      <c r="C51" s="74" t="s">
        <v>65</v>
      </c>
      <c r="D51" s="141"/>
      <c r="E51" s="141"/>
      <c r="F51" s="90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208"/>
      <c r="T51" s="208"/>
      <c r="U51" s="208"/>
      <c r="V51" s="208"/>
    </row>
    <row r="52" spans="1:22" ht="34.5" hidden="1" customHeight="1" x14ac:dyDescent="0.25">
      <c r="A52" s="73" t="s">
        <v>66</v>
      </c>
      <c r="B52" s="74" t="s">
        <v>67</v>
      </c>
      <c r="C52" s="74" t="s">
        <v>68</v>
      </c>
      <c r="D52" s="141"/>
      <c r="E52" s="141"/>
      <c r="F52" s="90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1:22" ht="35.25" hidden="1" customHeight="1" x14ac:dyDescent="0.25">
      <c r="A53" s="73" t="s">
        <v>69</v>
      </c>
      <c r="B53" s="74" t="s">
        <v>70</v>
      </c>
      <c r="C53" s="74" t="s">
        <v>71</v>
      </c>
      <c r="D53" s="141"/>
      <c r="E53" s="141"/>
      <c r="F53" s="90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22" ht="33" hidden="1" customHeight="1" x14ac:dyDescent="0.25">
      <c r="A54" s="73" t="s">
        <v>72</v>
      </c>
      <c r="B54" s="74" t="s">
        <v>73</v>
      </c>
      <c r="C54" s="74" t="s">
        <v>71</v>
      </c>
      <c r="D54" s="141"/>
      <c r="E54" s="141"/>
      <c r="F54" s="90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1:22" ht="39" hidden="1" customHeight="1" x14ac:dyDescent="0.25">
      <c r="A55" s="73" t="s">
        <v>74</v>
      </c>
      <c r="B55" s="74" t="s">
        <v>75</v>
      </c>
      <c r="C55" s="74" t="s">
        <v>68</v>
      </c>
      <c r="D55" s="91"/>
      <c r="E55" s="92">
        <v>0</v>
      </c>
      <c r="F55" s="93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1:22" ht="52.5" hidden="1" customHeight="1" x14ac:dyDescent="0.25">
      <c r="A56" s="73" t="s">
        <v>76</v>
      </c>
      <c r="B56" s="74" t="s">
        <v>77</v>
      </c>
      <c r="C56" s="74" t="s">
        <v>78</v>
      </c>
      <c r="D56" s="141"/>
      <c r="E56" s="141"/>
      <c r="F56" s="90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spans="1:22" ht="54.75" hidden="1" customHeight="1" x14ac:dyDescent="0.25">
      <c r="A57" s="73" t="s">
        <v>79</v>
      </c>
      <c r="B57" s="74" t="s">
        <v>80</v>
      </c>
      <c r="C57" s="74" t="s">
        <v>78</v>
      </c>
      <c r="D57" s="141"/>
      <c r="E57" s="141"/>
      <c r="F57" s="90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1:22" ht="57" hidden="1" customHeight="1" x14ac:dyDescent="0.25">
      <c r="A58" s="73" t="s">
        <v>81</v>
      </c>
      <c r="B58" s="74" t="s">
        <v>82</v>
      </c>
      <c r="C58" s="74" t="s">
        <v>78</v>
      </c>
      <c r="D58" s="141"/>
      <c r="E58" s="141"/>
      <c r="F58" s="90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</row>
    <row r="59" spans="1:22" ht="87" hidden="1" customHeight="1" x14ac:dyDescent="0.25">
      <c r="A59" s="73" t="s">
        <v>83</v>
      </c>
      <c r="B59" s="74" t="s">
        <v>84</v>
      </c>
      <c r="C59" s="74" t="s">
        <v>85</v>
      </c>
      <c r="D59" s="141"/>
      <c r="E59" s="141"/>
      <c r="F59" s="90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</row>
    <row r="60" spans="1:22" ht="95.25" hidden="1" customHeight="1" x14ac:dyDescent="0.25">
      <c r="A60" s="94" t="s">
        <v>86</v>
      </c>
      <c r="B60" s="95" t="s">
        <v>87</v>
      </c>
      <c r="C60" s="74" t="s">
        <v>78</v>
      </c>
      <c r="D60" s="91"/>
      <c r="E60" s="92">
        <v>0</v>
      </c>
      <c r="F60" s="93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22" ht="55.5" hidden="1" customHeight="1" thickBot="1" x14ac:dyDescent="0.3">
      <c r="A61" s="96" t="s">
        <v>88</v>
      </c>
      <c r="B61" s="97" t="s">
        <v>89</v>
      </c>
      <c r="C61" s="98" t="s">
        <v>90</v>
      </c>
      <c r="D61" s="99"/>
      <c r="E61" s="99">
        <v>0</v>
      </c>
      <c r="F61" s="100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22" ht="81" hidden="1" customHeight="1" x14ac:dyDescent="0.25">
      <c r="A62" s="143"/>
      <c r="B62" s="143"/>
      <c r="C62" s="143"/>
      <c r="D62" s="143"/>
      <c r="E62" s="101"/>
      <c r="F62" s="143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22" ht="33" hidden="1" customHeight="1" x14ac:dyDescent="0.25">
      <c r="A63" s="143"/>
      <c r="B63" s="143"/>
      <c r="C63" s="143"/>
      <c r="D63" s="143"/>
      <c r="E63" s="101"/>
      <c r="F63" s="143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1:22" ht="59.25" hidden="1" customHeight="1" x14ac:dyDescent="0.25">
      <c r="A64" s="143"/>
      <c r="B64" s="143"/>
      <c r="C64" s="143"/>
      <c r="D64" s="143"/>
      <c r="E64" s="101"/>
      <c r="F64" s="143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1:18" ht="64.5" hidden="1" customHeight="1" x14ac:dyDescent="0.25">
      <c r="A65" s="143"/>
      <c r="B65" s="143"/>
      <c r="C65" s="143"/>
      <c r="D65" s="143"/>
      <c r="E65" s="101"/>
      <c r="F65" s="143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1:18" ht="42.75" hidden="1" customHeight="1" x14ac:dyDescent="0.25">
      <c r="A66" s="404" t="s">
        <v>28</v>
      </c>
      <c r="B66" s="405"/>
      <c r="C66" s="102" t="s">
        <v>30</v>
      </c>
      <c r="D66" s="410" t="s">
        <v>154</v>
      </c>
      <c r="E66" s="411"/>
      <c r="F66" s="412" t="s">
        <v>29</v>
      </c>
      <c r="G66" s="102" t="s">
        <v>30</v>
      </c>
      <c r="H66" s="354" t="s">
        <v>173</v>
      </c>
      <c r="I66" s="355"/>
      <c r="J66" s="66"/>
      <c r="K66" s="66"/>
      <c r="L66" s="66"/>
      <c r="M66" s="66"/>
      <c r="N66" s="66"/>
      <c r="O66" s="66"/>
      <c r="P66" s="66"/>
      <c r="Q66" s="66"/>
      <c r="R66" s="66"/>
    </row>
    <row r="67" spans="1:18" ht="39.75" hidden="1" customHeight="1" x14ac:dyDescent="0.25">
      <c r="A67" s="406"/>
      <c r="B67" s="407"/>
      <c r="C67" s="102" t="s">
        <v>31</v>
      </c>
      <c r="D67" s="410"/>
      <c r="E67" s="411"/>
      <c r="F67" s="413"/>
      <c r="G67" s="102" t="s">
        <v>31</v>
      </c>
      <c r="H67" s="410"/>
      <c r="I67" s="411"/>
      <c r="J67" s="66"/>
      <c r="K67" s="66"/>
      <c r="L67" s="66"/>
      <c r="M67" s="66"/>
      <c r="N67" s="66"/>
      <c r="O67" s="66"/>
      <c r="P67" s="66"/>
      <c r="Q67" s="66"/>
      <c r="R67" s="66"/>
    </row>
    <row r="68" spans="1:18" ht="21" hidden="1" customHeight="1" x14ac:dyDescent="0.25">
      <c r="A68" s="408"/>
      <c r="B68" s="409"/>
      <c r="C68" s="102" t="s">
        <v>32</v>
      </c>
      <c r="D68" s="410"/>
      <c r="E68" s="411"/>
      <c r="F68" s="414"/>
      <c r="G68" s="102" t="s">
        <v>32</v>
      </c>
      <c r="H68" s="410"/>
      <c r="I68" s="411"/>
      <c r="J68" s="66"/>
      <c r="K68" s="66"/>
      <c r="L68" s="66"/>
      <c r="M68" s="66"/>
      <c r="N68" s="66"/>
      <c r="O68" s="66"/>
      <c r="P68" s="66"/>
      <c r="Q68" s="66"/>
      <c r="R68" s="66"/>
    </row>
    <row r="69" spans="1:18" ht="55.5" hidden="1" customHeight="1" x14ac:dyDescent="0.25"/>
    <row r="70" spans="1:18" ht="32.25" hidden="1" customHeight="1" x14ac:dyDescent="0.25">
      <c r="B70" s="320"/>
    </row>
    <row r="71" spans="1:18" ht="19.5" hidden="1" customHeight="1" x14ac:dyDescent="0.25"/>
    <row r="72" spans="1:18" ht="18" hidden="1" customHeight="1" x14ac:dyDescent="0.25"/>
    <row r="73" spans="1:18" ht="36" hidden="1" customHeight="1" x14ac:dyDescent="0.25"/>
    <row r="74" spans="1:18" hidden="1" x14ac:dyDescent="0.25"/>
    <row r="75" spans="1:18" hidden="1" x14ac:dyDescent="0.25"/>
    <row r="76" spans="1:18" hidden="1" x14ac:dyDescent="0.25"/>
    <row r="77" spans="1:18" hidden="1" x14ac:dyDescent="0.25"/>
    <row r="78" spans="1:18" hidden="1" x14ac:dyDescent="0.25"/>
    <row r="79" spans="1:18" hidden="1" x14ac:dyDescent="0.25"/>
    <row r="80" spans="1:18" hidden="1" x14ac:dyDescent="0.25"/>
    <row r="81" spans="1:20" hidden="1" x14ac:dyDescent="0.25"/>
    <row r="82" spans="1:20" hidden="1" x14ac:dyDescent="0.25"/>
    <row r="83" spans="1:20" hidden="1" x14ac:dyDescent="0.25">
      <c r="A83" s="148"/>
      <c r="B83" s="149" t="s">
        <v>127</v>
      </c>
      <c r="C83" s="148"/>
      <c r="D83" s="148"/>
      <c r="E83" s="148"/>
      <c r="F83" s="148"/>
      <c r="G83" s="148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6"/>
    </row>
    <row r="84" spans="1:20" hidden="1" x14ac:dyDescent="0.25">
      <c r="A84" s="150"/>
      <c r="B84" s="151" t="s">
        <v>179</v>
      </c>
      <c r="C84" s="151"/>
      <c r="D84" s="151"/>
      <c r="E84" s="151"/>
      <c r="F84" s="151"/>
      <c r="G84" s="15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9"/>
    </row>
    <row r="85" spans="1:20" ht="15.75" hidden="1" thickBot="1" x14ac:dyDescent="0.3">
      <c r="A85" s="150"/>
      <c r="B85" s="150"/>
      <c r="C85" s="150"/>
      <c r="D85" s="150"/>
      <c r="E85" s="150"/>
      <c r="F85" s="150"/>
      <c r="G85" s="150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9"/>
    </row>
    <row r="86" spans="1:20" ht="39" hidden="1" x14ac:dyDescent="0.25">
      <c r="A86" s="152" t="s">
        <v>128</v>
      </c>
      <c r="B86" s="152" t="s">
        <v>129</v>
      </c>
      <c r="C86" s="153" t="s">
        <v>130</v>
      </c>
      <c r="D86" s="154" t="s">
        <v>131</v>
      </c>
      <c r="E86" s="155"/>
      <c r="F86" s="156"/>
      <c r="G86" s="157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10"/>
    </row>
    <row r="87" spans="1:20" ht="15.75" hidden="1" thickBot="1" x14ac:dyDescent="0.3">
      <c r="A87" s="158"/>
      <c r="B87" s="158"/>
      <c r="C87" s="159"/>
      <c r="D87" s="160" t="s">
        <v>132</v>
      </c>
      <c r="E87" s="161" t="s">
        <v>133</v>
      </c>
      <c r="F87" s="159" t="s">
        <v>134</v>
      </c>
      <c r="G87" s="162" t="s">
        <v>135</v>
      </c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10"/>
    </row>
    <row r="88" spans="1:20" hidden="1" x14ac:dyDescent="0.25">
      <c r="A88" s="163" t="s">
        <v>63</v>
      </c>
      <c r="B88" s="164" t="s">
        <v>64</v>
      </c>
      <c r="C88" s="165" t="s">
        <v>136</v>
      </c>
      <c r="D88" s="166">
        <v>7000</v>
      </c>
      <c r="E88" s="167">
        <v>2000</v>
      </c>
      <c r="F88" s="168">
        <v>2500</v>
      </c>
      <c r="G88" s="169">
        <v>2500</v>
      </c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2"/>
    </row>
    <row r="89" spans="1:20" hidden="1" x14ac:dyDescent="0.25">
      <c r="A89" s="170" t="s">
        <v>66</v>
      </c>
      <c r="B89" s="164" t="s">
        <v>67</v>
      </c>
      <c r="C89" s="171" t="s">
        <v>137</v>
      </c>
      <c r="D89" s="172"/>
      <c r="E89" s="173"/>
      <c r="F89" s="174"/>
      <c r="G89" s="175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2"/>
    </row>
    <row r="90" spans="1:20" hidden="1" x14ac:dyDescent="0.25">
      <c r="A90" s="170" t="s">
        <v>69</v>
      </c>
      <c r="B90" s="164" t="s">
        <v>138</v>
      </c>
      <c r="C90" s="171" t="s">
        <v>139</v>
      </c>
      <c r="D90" s="172"/>
      <c r="E90" s="173"/>
      <c r="F90" s="174"/>
      <c r="G90" s="175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2"/>
    </row>
    <row r="91" spans="1:20" hidden="1" x14ac:dyDescent="0.25">
      <c r="A91" s="170" t="s">
        <v>72</v>
      </c>
      <c r="B91" s="164" t="s">
        <v>140</v>
      </c>
      <c r="C91" s="171" t="s">
        <v>139</v>
      </c>
      <c r="D91" s="172"/>
      <c r="E91" s="173"/>
      <c r="F91" s="174"/>
      <c r="G91" s="175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2"/>
    </row>
    <row r="92" spans="1:20" hidden="1" x14ac:dyDescent="0.25">
      <c r="A92" s="170" t="s">
        <v>74</v>
      </c>
      <c r="B92" s="164" t="s">
        <v>141</v>
      </c>
      <c r="C92" s="171" t="s">
        <v>142</v>
      </c>
      <c r="D92" s="172"/>
      <c r="E92" s="326"/>
      <c r="F92" s="327"/>
      <c r="G92" s="175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2"/>
    </row>
    <row r="93" spans="1:20" hidden="1" x14ac:dyDescent="0.25">
      <c r="A93" s="170" t="s">
        <v>76</v>
      </c>
      <c r="B93" s="164" t="s">
        <v>77</v>
      </c>
      <c r="C93" s="171" t="s">
        <v>139</v>
      </c>
      <c r="D93" s="172"/>
      <c r="E93" s="328"/>
      <c r="F93" s="327"/>
      <c r="G93" s="175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2"/>
    </row>
    <row r="94" spans="1:20" hidden="1" x14ac:dyDescent="0.25">
      <c r="A94" s="170" t="s">
        <v>79</v>
      </c>
      <c r="B94" s="164" t="s">
        <v>143</v>
      </c>
      <c r="C94" s="171" t="s">
        <v>139</v>
      </c>
      <c r="D94" s="172"/>
      <c r="E94" s="326"/>
      <c r="F94" s="327"/>
      <c r="G94" s="175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2"/>
    </row>
    <row r="95" spans="1:20" hidden="1" x14ac:dyDescent="0.25">
      <c r="A95" s="170" t="s">
        <v>81</v>
      </c>
      <c r="B95" s="164" t="s">
        <v>82</v>
      </c>
      <c r="C95" s="171" t="s">
        <v>139</v>
      </c>
      <c r="D95" s="172"/>
      <c r="E95" s="326"/>
      <c r="F95" s="327"/>
      <c r="G95" s="175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2"/>
    </row>
    <row r="96" spans="1:20" hidden="1" x14ac:dyDescent="0.25">
      <c r="A96" s="170" t="s">
        <v>83</v>
      </c>
      <c r="B96" s="176" t="s">
        <v>84</v>
      </c>
      <c r="C96" s="171" t="s">
        <v>144</v>
      </c>
      <c r="D96" s="172"/>
      <c r="E96" s="326"/>
      <c r="F96" s="327"/>
      <c r="G96" s="175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2"/>
    </row>
    <row r="97" spans="1:20" hidden="1" x14ac:dyDescent="0.25">
      <c r="A97" s="170" t="s">
        <v>145</v>
      </c>
      <c r="B97" s="164" t="s">
        <v>87</v>
      </c>
      <c r="C97" s="171" t="s">
        <v>146</v>
      </c>
      <c r="D97" s="172"/>
      <c r="E97" s="326"/>
      <c r="F97" s="327"/>
      <c r="G97" s="175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2"/>
    </row>
    <row r="98" spans="1:20" hidden="1" x14ac:dyDescent="0.25">
      <c r="A98" s="170" t="s">
        <v>86</v>
      </c>
      <c r="B98" s="164" t="s">
        <v>89</v>
      </c>
      <c r="C98" s="177" t="s">
        <v>147</v>
      </c>
      <c r="D98" s="172"/>
      <c r="E98" s="326"/>
      <c r="F98" s="327"/>
      <c r="G98" s="175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2"/>
    </row>
    <row r="99" spans="1:20" hidden="1" x14ac:dyDescent="0.25">
      <c r="A99" s="170" t="s">
        <v>88</v>
      </c>
      <c r="B99" s="164" t="s">
        <v>148</v>
      </c>
      <c r="C99" s="171" t="s">
        <v>139</v>
      </c>
      <c r="D99" s="172"/>
      <c r="E99" s="326"/>
      <c r="F99" s="327"/>
      <c r="G99" s="175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2"/>
    </row>
    <row r="100" spans="1:20" hidden="1" x14ac:dyDescent="0.25">
      <c r="A100" s="178"/>
      <c r="B100" s="179"/>
      <c r="C100" s="180" t="s">
        <v>149</v>
      </c>
      <c r="D100" s="172"/>
      <c r="E100" s="173"/>
      <c r="F100" s="174"/>
      <c r="G100" s="175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12"/>
    </row>
    <row r="101" spans="1:20" hidden="1" x14ac:dyDescent="0.25">
      <c r="A101" s="181"/>
      <c r="B101" s="179"/>
      <c r="C101" s="177"/>
      <c r="D101" s="182"/>
      <c r="E101" s="183"/>
      <c r="F101" s="184"/>
      <c r="G101" s="185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9"/>
    </row>
    <row r="102" spans="1:20" hidden="1" x14ac:dyDescent="0.25">
      <c r="A102" s="181"/>
      <c r="B102" s="179"/>
      <c r="C102" s="177"/>
      <c r="D102" s="186"/>
      <c r="E102" s="173"/>
      <c r="F102" s="174"/>
      <c r="G102" s="175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9"/>
    </row>
    <row r="103" spans="1:20" ht="15.75" hidden="1" thickBot="1" x14ac:dyDescent="0.3">
      <c r="A103" s="187"/>
      <c r="B103" s="188"/>
      <c r="C103" s="189"/>
      <c r="D103" s="190"/>
      <c r="E103" s="191"/>
      <c r="F103" s="192"/>
      <c r="G103" s="193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9"/>
    </row>
    <row r="104" spans="1:20" ht="45" hidden="1" x14ac:dyDescent="0.25">
      <c r="A104" s="198" t="s">
        <v>104</v>
      </c>
      <c r="B104" s="194" t="s">
        <v>159</v>
      </c>
      <c r="C104" s="194" t="s">
        <v>30</v>
      </c>
      <c r="D104" s="354" t="s">
        <v>174</v>
      </c>
      <c r="E104" s="355"/>
      <c r="F104" s="150"/>
      <c r="G104" s="150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3"/>
    </row>
    <row r="105" spans="1:20" hidden="1" x14ac:dyDescent="0.25">
      <c r="A105" s="199"/>
      <c r="B105" s="195" t="s">
        <v>31</v>
      </c>
      <c r="C105" s="195" t="s">
        <v>31</v>
      </c>
      <c r="D105" s="196"/>
      <c r="E105" s="197"/>
      <c r="F105" s="150"/>
      <c r="G105" s="150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3"/>
    </row>
    <row r="106" spans="1:20" hidden="1" x14ac:dyDescent="0.25">
      <c r="A106" s="200"/>
      <c r="B106" s="195" t="s">
        <v>32</v>
      </c>
      <c r="C106" s="195" t="s">
        <v>32</v>
      </c>
      <c r="D106" s="196"/>
      <c r="E106" s="197"/>
      <c r="F106" s="150"/>
      <c r="G106" s="150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3"/>
    </row>
    <row r="107" spans="1:20" hidden="1" x14ac:dyDescent="0.25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8"/>
    </row>
    <row r="108" spans="1:20" hidden="1" x14ac:dyDescent="0.25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8"/>
    </row>
    <row r="109" spans="1:20" hidden="1" x14ac:dyDescent="0.25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</row>
    <row r="110" spans="1:20" hidden="1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</row>
    <row r="111" spans="1:20" hidden="1" x14ac:dyDescent="0.25">
      <c r="C111" s="56"/>
      <c r="D111" s="57"/>
      <c r="E111" s="57"/>
      <c r="F111" s="57"/>
      <c r="G111" s="57"/>
      <c r="H111" s="57"/>
      <c r="I111" s="57"/>
      <c r="J111" s="58"/>
      <c r="K111" s="58"/>
      <c r="L111" s="59"/>
      <c r="M111" s="59"/>
      <c r="N111" s="59"/>
      <c r="O111" s="59"/>
      <c r="P111" s="59"/>
      <c r="Q111" s="59"/>
      <c r="R111" s="59"/>
      <c r="S111" s="59"/>
    </row>
    <row r="112" spans="1:20" hidden="1" x14ac:dyDescent="0.25">
      <c r="B112" s="56"/>
      <c r="C112" s="56"/>
      <c r="D112" s="57"/>
      <c r="E112" s="57"/>
      <c r="F112" s="57"/>
      <c r="G112" s="57"/>
      <c r="H112" s="57"/>
      <c r="I112" s="57"/>
      <c r="J112" s="58"/>
      <c r="K112" s="58"/>
      <c r="L112" s="59"/>
      <c r="M112" s="59"/>
      <c r="N112" s="59"/>
      <c r="O112" s="59"/>
      <c r="P112" s="59"/>
      <c r="Q112" s="59"/>
      <c r="R112" s="59"/>
      <c r="S112" s="59"/>
    </row>
    <row r="113" spans="1:19" hidden="1" x14ac:dyDescent="0.25">
      <c r="E113" s="57"/>
      <c r="F113" s="57"/>
      <c r="G113" s="57"/>
      <c r="H113" s="57"/>
      <c r="I113" s="57"/>
      <c r="J113" s="58"/>
      <c r="K113" s="58"/>
      <c r="L113" s="59"/>
      <c r="M113" s="59"/>
      <c r="N113" s="59"/>
      <c r="O113" s="59"/>
      <c r="P113" s="59"/>
      <c r="Q113" s="59"/>
      <c r="R113" s="59"/>
      <c r="S113" s="59"/>
    </row>
    <row r="114" spans="1:19" hidden="1" x14ac:dyDescent="0.25">
      <c r="A114" s="56" t="s">
        <v>0</v>
      </c>
      <c r="B114" s="56"/>
      <c r="C114" s="56"/>
      <c r="D114" s="57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</row>
    <row r="115" spans="1:19" hidden="1" x14ac:dyDescent="0.25">
      <c r="A115" s="56" t="s">
        <v>33</v>
      </c>
      <c r="B115" s="56"/>
      <c r="C115" s="55"/>
      <c r="D115" s="55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/>
      <c r="P115" s="62"/>
      <c r="Q115" s="62"/>
      <c r="R115" s="62"/>
      <c r="S115" s="62"/>
    </row>
    <row r="116" spans="1:19" hidden="1" x14ac:dyDescent="0.25">
      <c r="A116" s="60" t="s">
        <v>50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/>
      <c r="P116" s="62"/>
      <c r="Q116" s="62"/>
      <c r="R116" s="62"/>
      <c r="S116" s="62"/>
    </row>
    <row r="117" spans="1:19" hidden="1" x14ac:dyDescent="0.25">
      <c r="A117" s="63"/>
      <c r="B117" s="64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6"/>
      <c r="P117" s="66"/>
      <c r="Q117" s="66"/>
      <c r="R117" s="66"/>
      <c r="S117" s="66"/>
    </row>
    <row r="118" spans="1:19" hidden="1" x14ac:dyDescent="0.25">
      <c r="A118" s="67" t="s">
        <v>35</v>
      </c>
      <c r="B118" s="68" t="s">
        <v>22</v>
      </c>
      <c r="C118" s="69" t="s">
        <v>36</v>
      </c>
      <c r="D118" s="69">
        <v>3310</v>
      </c>
      <c r="E118" s="70"/>
      <c r="F118" s="71"/>
      <c r="G118" s="71"/>
      <c r="H118" s="71"/>
      <c r="I118" s="71"/>
      <c r="J118" s="71"/>
      <c r="K118" s="294" t="s">
        <v>199</v>
      </c>
      <c r="L118" s="65"/>
      <c r="M118" s="65"/>
      <c r="N118" s="65"/>
      <c r="O118" s="66"/>
      <c r="P118" s="66"/>
      <c r="Q118" s="66"/>
      <c r="R118" s="66"/>
      <c r="S118" s="66"/>
    </row>
    <row r="119" spans="1:19" ht="15.75" hidden="1" thickBot="1" x14ac:dyDescent="0.3">
      <c r="A119" s="142"/>
      <c r="B119" s="143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hidden="1" x14ac:dyDescent="0.25">
      <c r="A120" s="72"/>
      <c r="B120" s="144" t="s">
        <v>3</v>
      </c>
      <c r="C120" s="144"/>
      <c r="D120" s="144"/>
      <c r="E120" s="263"/>
      <c r="F120" s="263" t="s">
        <v>51</v>
      </c>
      <c r="G120" s="263"/>
      <c r="H120" s="263"/>
      <c r="I120" s="263" t="s">
        <v>52</v>
      </c>
      <c r="J120" s="263"/>
      <c r="K120" s="263"/>
      <c r="L120" s="263" t="s">
        <v>53</v>
      </c>
      <c r="M120" s="144"/>
      <c r="N120" s="263"/>
      <c r="O120" s="263" t="s">
        <v>54</v>
      </c>
      <c r="P120" s="263" t="s">
        <v>55</v>
      </c>
      <c r="Q120" s="263"/>
      <c r="R120" s="144"/>
      <c r="S120" s="145" t="s">
        <v>56</v>
      </c>
    </row>
    <row r="121" spans="1:19" ht="63" hidden="1" x14ac:dyDescent="0.25">
      <c r="A121" s="147" t="s">
        <v>57</v>
      </c>
      <c r="B121" s="141" t="s">
        <v>58</v>
      </c>
      <c r="C121" s="141" t="s">
        <v>59</v>
      </c>
      <c r="D121" s="141" t="s">
        <v>161</v>
      </c>
      <c r="E121" s="262" t="s">
        <v>169</v>
      </c>
      <c r="F121" s="262" t="s">
        <v>162</v>
      </c>
      <c r="G121" s="262" t="s">
        <v>163</v>
      </c>
      <c r="H121" s="262" t="s">
        <v>170</v>
      </c>
      <c r="I121" s="262" t="s">
        <v>152</v>
      </c>
      <c r="J121" s="262" t="s">
        <v>164</v>
      </c>
      <c r="K121" s="262" t="s">
        <v>165</v>
      </c>
      <c r="L121" s="262" t="s">
        <v>166</v>
      </c>
      <c r="M121" s="141" t="s">
        <v>160</v>
      </c>
      <c r="N121" s="262" t="s">
        <v>167</v>
      </c>
      <c r="O121" s="262" t="s">
        <v>168</v>
      </c>
      <c r="P121" s="262" t="s">
        <v>60</v>
      </c>
      <c r="Q121" s="262" t="s">
        <v>61</v>
      </c>
      <c r="R121" s="141" t="s">
        <v>62</v>
      </c>
      <c r="S121" s="146"/>
    </row>
    <row r="122" spans="1:19" hidden="1" x14ac:dyDescent="0.25">
      <c r="A122" s="147"/>
      <c r="B122" s="141"/>
      <c r="C122" s="141"/>
      <c r="D122" s="141"/>
      <c r="E122" s="262"/>
      <c r="F122" s="262"/>
      <c r="G122" s="262"/>
      <c r="H122" s="262"/>
      <c r="I122" s="262"/>
      <c r="J122" s="262"/>
      <c r="K122" s="262"/>
      <c r="L122" s="262"/>
      <c r="M122" s="141"/>
      <c r="N122" s="262"/>
      <c r="O122" s="262"/>
      <c r="P122" s="262"/>
      <c r="Q122" s="262"/>
      <c r="R122" s="141"/>
      <c r="S122" s="146"/>
    </row>
    <row r="123" spans="1:19" hidden="1" x14ac:dyDescent="0.25">
      <c r="A123" s="73" t="s">
        <v>63</v>
      </c>
      <c r="B123" s="74" t="s">
        <v>64</v>
      </c>
      <c r="C123" s="74" t="s">
        <v>65</v>
      </c>
      <c r="D123" s="141">
        <v>2498</v>
      </c>
      <c r="E123" s="264">
        <v>133315.94</v>
      </c>
      <c r="F123" s="265">
        <f>E123/D123</f>
        <v>53.369071257005608</v>
      </c>
      <c r="G123" s="76">
        <v>1000</v>
      </c>
      <c r="H123" s="266">
        <v>48000</v>
      </c>
      <c r="I123" s="76">
        <f>H123/G123</f>
        <v>48</v>
      </c>
      <c r="J123" s="76">
        <v>1000</v>
      </c>
      <c r="K123" s="267">
        <v>48000</v>
      </c>
      <c r="L123" s="76">
        <f>K123/G123</f>
        <v>48</v>
      </c>
      <c r="M123" s="275">
        <v>1298</v>
      </c>
      <c r="N123" s="273" t="e">
        <f>Aneksi.2!#REF!</f>
        <v>#REF!</v>
      </c>
      <c r="O123" s="76" t="e">
        <f>N123/M123</f>
        <v>#REF!</v>
      </c>
      <c r="P123" s="76" t="e">
        <v>#DIV/0!</v>
      </c>
      <c r="Q123" s="76" t="e">
        <v>#DIV/0!</v>
      </c>
      <c r="R123" s="75" t="e">
        <v>#DIV/0!</v>
      </c>
      <c r="S123" s="146"/>
    </row>
    <row r="124" spans="1:19" hidden="1" x14ac:dyDescent="0.25">
      <c r="A124" s="73" t="s">
        <v>66</v>
      </c>
      <c r="B124" s="74" t="s">
        <v>67</v>
      </c>
      <c r="C124" s="74" t="s">
        <v>68</v>
      </c>
      <c r="D124" s="141"/>
      <c r="E124" s="268"/>
      <c r="F124" s="76"/>
      <c r="G124" s="76"/>
      <c r="H124" s="76"/>
      <c r="I124" s="76"/>
      <c r="J124" s="76"/>
      <c r="K124" s="76"/>
      <c r="L124" s="76"/>
      <c r="M124" s="75"/>
      <c r="N124" s="273"/>
      <c r="O124" s="76"/>
      <c r="P124" s="76"/>
      <c r="Q124" s="76"/>
      <c r="R124" s="75"/>
      <c r="S124" s="146"/>
    </row>
    <row r="125" spans="1:19" hidden="1" x14ac:dyDescent="0.25">
      <c r="A125" s="73" t="s">
        <v>69</v>
      </c>
      <c r="B125" s="74" t="s">
        <v>70</v>
      </c>
      <c r="C125" s="74" t="s">
        <v>71</v>
      </c>
      <c r="D125" s="141"/>
      <c r="E125" s="268"/>
      <c r="F125" s="76"/>
      <c r="G125" s="76"/>
      <c r="H125" s="76"/>
      <c r="I125" s="76"/>
      <c r="J125" s="76"/>
      <c r="K125" s="76"/>
      <c r="L125" s="76"/>
      <c r="M125" s="75"/>
      <c r="N125" s="273"/>
      <c r="O125" s="76"/>
      <c r="P125" s="76"/>
      <c r="Q125" s="76"/>
      <c r="R125" s="75"/>
      <c r="S125" s="146"/>
    </row>
    <row r="126" spans="1:19" hidden="1" x14ac:dyDescent="0.25">
      <c r="A126" s="73" t="s">
        <v>72</v>
      </c>
      <c r="B126" s="74" t="s">
        <v>73</v>
      </c>
      <c r="C126" s="74" t="s">
        <v>71</v>
      </c>
      <c r="D126" s="141"/>
      <c r="E126" s="269"/>
      <c r="F126" s="76"/>
      <c r="G126" s="76"/>
      <c r="H126" s="76"/>
      <c r="I126" s="76"/>
      <c r="J126" s="76"/>
      <c r="K126" s="76"/>
      <c r="L126" s="76"/>
      <c r="M126" s="75"/>
      <c r="N126" s="273"/>
      <c r="O126" s="76"/>
      <c r="P126" s="76"/>
      <c r="Q126" s="76"/>
      <c r="R126" s="75"/>
      <c r="S126" s="146"/>
    </row>
    <row r="127" spans="1:19" hidden="1" x14ac:dyDescent="0.25">
      <c r="A127" s="73" t="s">
        <v>74</v>
      </c>
      <c r="B127" s="74" t="s">
        <v>75</v>
      </c>
      <c r="C127" s="74" t="s">
        <v>68</v>
      </c>
      <c r="D127" s="141"/>
      <c r="E127" s="270"/>
      <c r="F127" s="76"/>
      <c r="G127" s="76"/>
      <c r="H127" s="76"/>
      <c r="I127" s="76"/>
      <c r="J127" s="76"/>
      <c r="K127" s="76"/>
      <c r="L127" s="76"/>
      <c r="M127" s="75"/>
      <c r="N127" s="273"/>
      <c r="O127" s="76"/>
      <c r="P127" s="76"/>
      <c r="Q127" s="76"/>
      <c r="R127" s="75"/>
      <c r="S127" s="146"/>
    </row>
    <row r="128" spans="1:19" hidden="1" x14ac:dyDescent="0.25">
      <c r="A128" s="73" t="s">
        <v>76</v>
      </c>
      <c r="B128" s="74" t="s">
        <v>77</v>
      </c>
      <c r="C128" s="74" t="s">
        <v>78</v>
      </c>
      <c r="D128" s="141"/>
      <c r="E128" s="269"/>
      <c r="F128" s="76"/>
      <c r="G128" s="269"/>
      <c r="H128" s="269"/>
      <c r="I128" s="76"/>
      <c r="J128" s="76"/>
      <c r="K128" s="269"/>
      <c r="L128" s="76"/>
      <c r="M128" s="75"/>
      <c r="N128" s="273"/>
      <c r="O128" s="76"/>
      <c r="P128" s="76"/>
      <c r="Q128" s="76"/>
      <c r="R128" s="75"/>
      <c r="S128" s="146"/>
    </row>
    <row r="129" spans="1:19" hidden="1" x14ac:dyDescent="0.25">
      <c r="A129" s="73" t="s">
        <v>79</v>
      </c>
      <c r="B129" s="74" t="s">
        <v>80</v>
      </c>
      <c r="C129" s="74" t="s">
        <v>78</v>
      </c>
      <c r="D129" s="141"/>
      <c r="E129" s="270"/>
      <c r="F129" s="76"/>
      <c r="G129" s="269"/>
      <c r="H129" s="269"/>
      <c r="I129" s="76"/>
      <c r="J129" s="76"/>
      <c r="K129" s="269"/>
      <c r="L129" s="76"/>
      <c r="M129" s="75"/>
      <c r="N129" s="273"/>
      <c r="O129" s="76"/>
      <c r="P129" s="76"/>
      <c r="Q129" s="76"/>
      <c r="R129" s="75"/>
      <c r="S129" s="146"/>
    </row>
    <row r="130" spans="1:19" hidden="1" x14ac:dyDescent="0.25">
      <c r="A130" s="73" t="s">
        <v>81</v>
      </c>
      <c r="B130" s="74" t="s">
        <v>82</v>
      </c>
      <c r="C130" s="74" t="s">
        <v>78</v>
      </c>
      <c r="D130" s="261">
        <v>1</v>
      </c>
      <c r="E130" s="269">
        <v>179.09</v>
      </c>
      <c r="F130" s="76"/>
      <c r="G130" s="269">
        <v>1</v>
      </c>
      <c r="H130" s="269">
        <v>196.8</v>
      </c>
      <c r="I130" s="76"/>
      <c r="J130" s="76">
        <v>1</v>
      </c>
      <c r="K130" s="269">
        <v>196.8</v>
      </c>
      <c r="L130" s="76"/>
      <c r="M130" s="75">
        <v>1</v>
      </c>
      <c r="N130" s="273">
        <v>196.8</v>
      </c>
      <c r="O130" s="76"/>
      <c r="P130" s="76"/>
      <c r="Q130" s="76"/>
      <c r="R130" s="75"/>
      <c r="S130" s="146"/>
    </row>
    <row r="131" spans="1:19" hidden="1" x14ac:dyDescent="0.25">
      <c r="A131" s="73" t="s">
        <v>83</v>
      </c>
      <c r="B131" s="74" t="s">
        <v>84</v>
      </c>
      <c r="C131" s="74" t="s">
        <v>85</v>
      </c>
      <c r="D131" s="141"/>
      <c r="E131" s="270"/>
      <c r="F131" s="76"/>
      <c r="G131" s="269"/>
      <c r="H131" s="269"/>
      <c r="I131" s="76"/>
      <c r="J131" s="76"/>
      <c r="K131" s="269"/>
      <c r="L131" s="76"/>
      <c r="M131" s="75"/>
      <c r="N131" s="273"/>
      <c r="O131" s="76"/>
      <c r="P131" s="76"/>
      <c r="Q131" s="76"/>
      <c r="R131" s="75"/>
      <c r="S131" s="146"/>
    </row>
    <row r="132" spans="1:19" hidden="1" x14ac:dyDescent="0.25">
      <c r="A132" s="73" t="s">
        <v>86</v>
      </c>
      <c r="B132" s="74" t="s">
        <v>87</v>
      </c>
      <c r="C132" s="74" t="s">
        <v>78</v>
      </c>
      <c r="D132" s="141"/>
      <c r="E132" s="269"/>
      <c r="F132" s="76"/>
      <c r="G132" s="269"/>
      <c r="H132" s="269"/>
      <c r="I132" s="76"/>
      <c r="J132" s="76"/>
      <c r="K132" s="269"/>
      <c r="L132" s="76"/>
      <c r="M132" s="75"/>
      <c r="N132" s="273"/>
      <c r="O132" s="76"/>
      <c r="P132" s="76"/>
      <c r="Q132" s="76"/>
      <c r="R132" s="75"/>
      <c r="S132" s="146"/>
    </row>
    <row r="133" spans="1:19" hidden="1" x14ac:dyDescent="0.25">
      <c r="A133" s="73" t="s">
        <v>88</v>
      </c>
      <c r="B133" s="74" t="s">
        <v>89</v>
      </c>
      <c r="C133" s="74" t="s">
        <v>90</v>
      </c>
      <c r="D133" s="77"/>
      <c r="E133" s="271"/>
      <c r="F133" s="271"/>
      <c r="G133" s="271"/>
      <c r="H133" s="271"/>
      <c r="I133" s="271"/>
      <c r="J133" s="271"/>
      <c r="K133" s="271"/>
      <c r="L133" s="271"/>
      <c r="M133" s="77"/>
      <c r="N133" s="271"/>
      <c r="O133" s="271"/>
      <c r="P133" s="271"/>
      <c r="Q133" s="271"/>
      <c r="R133" s="77"/>
      <c r="S133" s="78" t="s">
        <v>91</v>
      </c>
    </row>
    <row r="134" spans="1:19" hidden="1" x14ac:dyDescent="0.25">
      <c r="A134" s="79"/>
      <c r="B134" s="69"/>
      <c r="C134" s="80"/>
      <c r="D134" s="77"/>
      <c r="E134" s="271"/>
      <c r="F134" s="271"/>
      <c r="G134" s="271"/>
      <c r="H134" s="271"/>
      <c r="I134" s="271"/>
      <c r="J134" s="271"/>
      <c r="K134" s="271"/>
      <c r="L134" s="271"/>
      <c r="M134" s="77"/>
      <c r="N134" s="271"/>
      <c r="O134" s="271"/>
      <c r="P134" s="271"/>
      <c r="Q134" s="271"/>
      <c r="R134" s="77"/>
      <c r="S134" s="78" t="s">
        <v>91</v>
      </c>
    </row>
    <row r="135" spans="1:19" ht="15.75" hidden="1" thickBot="1" x14ac:dyDescent="0.3">
      <c r="A135" s="81"/>
      <c r="B135" s="82"/>
      <c r="C135" s="83"/>
      <c r="D135" s="84"/>
      <c r="E135" s="272"/>
      <c r="F135" s="272"/>
      <c r="G135" s="272"/>
      <c r="H135" s="272"/>
      <c r="I135" s="272"/>
      <c r="J135" s="272"/>
      <c r="K135" s="272"/>
      <c r="L135" s="272"/>
      <c r="M135" s="84"/>
      <c r="N135" s="272"/>
      <c r="O135" s="272"/>
      <c r="P135" s="272"/>
      <c r="Q135" s="272"/>
      <c r="R135" s="84"/>
      <c r="S135" s="85" t="s">
        <v>91</v>
      </c>
    </row>
    <row r="136" spans="1:19" hidden="1" x14ac:dyDescent="0.25">
      <c r="A136" s="86"/>
      <c r="B136" s="349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</row>
    <row r="137" spans="1:19" ht="15.75" hidden="1" thickBot="1" x14ac:dyDescent="0.3">
      <c r="A137" s="402" t="s">
        <v>92</v>
      </c>
      <c r="B137" s="403"/>
      <c r="C137" s="403"/>
      <c r="D137" s="403"/>
      <c r="E137" s="403"/>
      <c r="F137" s="403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</row>
    <row r="138" spans="1:19" ht="31.5" hidden="1" x14ac:dyDescent="0.25">
      <c r="A138" s="87" t="s">
        <v>57</v>
      </c>
      <c r="B138" s="88" t="s">
        <v>58</v>
      </c>
      <c r="C138" s="88" t="s">
        <v>93</v>
      </c>
      <c r="D138" s="88" t="s">
        <v>94</v>
      </c>
      <c r="E138" s="88" t="s">
        <v>95</v>
      </c>
      <c r="F138" s="89" t="s">
        <v>56</v>
      </c>
      <c r="G138" s="66"/>
      <c r="H138" s="66"/>
      <c r="I138" s="66"/>
      <c r="J138" s="66"/>
      <c r="K138" s="274"/>
      <c r="L138" s="66"/>
      <c r="M138" s="66"/>
      <c r="N138" s="66"/>
      <c r="O138" s="66"/>
      <c r="P138" s="66"/>
      <c r="Q138" s="66"/>
      <c r="R138" s="66"/>
      <c r="S138" s="66"/>
    </row>
    <row r="139" spans="1:19" hidden="1" x14ac:dyDescent="0.25">
      <c r="A139" s="147"/>
      <c r="B139" s="141"/>
      <c r="C139" s="141"/>
      <c r="D139" s="141"/>
      <c r="E139" s="141"/>
      <c r="F139" s="90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 hidden="1" x14ac:dyDescent="0.25">
      <c r="A140" s="73" t="s">
        <v>63</v>
      </c>
      <c r="B140" s="74" t="s">
        <v>64</v>
      </c>
      <c r="C140" s="74" t="s">
        <v>65</v>
      </c>
      <c r="D140" s="141"/>
      <c r="E140" s="141"/>
      <c r="F140" s="90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</row>
    <row r="141" spans="1:19" hidden="1" x14ac:dyDescent="0.25">
      <c r="A141" s="73" t="s">
        <v>66</v>
      </c>
      <c r="B141" s="74" t="s">
        <v>67</v>
      </c>
      <c r="C141" s="74" t="s">
        <v>68</v>
      </c>
      <c r="D141" s="141"/>
      <c r="E141" s="141"/>
      <c r="F141" s="90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</row>
    <row r="142" spans="1:19" hidden="1" x14ac:dyDescent="0.25">
      <c r="A142" s="73" t="s">
        <v>69</v>
      </c>
      <c r="B142" s="74" t="s">
        <v>70</v>
      </c>
      <c r="C142" s="74" t="s">
        <v>71</v>
      </c>
      <c r="D142" s="141"/>
      <c r="E142" s="141"/>
      <c r="F142" s="90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</row>
    <row r="143" spans="1:19" hidden="1" x14ac:dyDescent="0.25">
      <c r="A143" s="73" t="s">
        <v>72</v>
      </c>
      <c r="B143" s="74" t="s">
        <v>73</v>
      </c>
      <c r="C143" s="74" t="s">
        <v>71</v>
      </c>
      <c r="D143" s="141"/>
      <c r="E143" s="141"/>
      <c r="F143" s="90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 hidden="1" x14ac:dyDescent="0.25">
      <c r="A144" s="73" t="s">
        <v>74</v>
      </c>
      <c r="B144" s="74" t="s">
        <v>75</v>
      </c>
      <c r="C144" s="74" t="s">
        <v>68</v>
      </c>
      <c r="D144" s="91"/>
      <c r="E144" s="92">
        <v>0</v>
      </c>
      <c r="F144" s="93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20" hidden="1" x14ac:dyDescent="0.25">
      <c r="A145" s="73" t="s">
        <v>76</v>
      </c>
      <c r="B145" s="74" t="s">
        <v>77</v>
      </c>
      <c r="C145" s="74" t="s">
        <v>78</v>
      </c>
      <c r="D145" s="141"/>
      <c r="E145" s="141"/>
      <c r="F145" s="90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</row>
    <row r="146" spans="1:20" hidden="1" x14ac:dyDescent="0.25">
      <c r="A146" s="73" t="s">
        <v>79</v>
      </c>
      <c r="B146" s="74" t="s">
        <v>80</v>
      </c>
      <c r="C146" s="74" t="s">
        <v>78</v>
      </c>
      <c r="D146" s="141"/>
      <c r="E146" s="141"/>
      <c r="F146" s="90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</row>
    <row r="147" spans="1:20" hidden="1" x14ac:dyDescent="0.25">
      <c r="A147" s="73" t="s">
        <v>81</v>
      </c>
      <c r="B147" s="74" t="s">
        <v>82</v>
      </c>
      <c r="C147" s="74" t="s">
        <v>78</v>
      </c>
      <c r="D147" s="141"/>
      <c r="E147" s="141"/>
      <c r="F147" s="90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</row>
    <row r="148" spans="1:20" hidden="1" x14ac:dyDescent="0.25">
      <c r="A148" s="73" t="s">
        <v>83</v>
      </c>
      <c r="B148" s="74" t="s">
        <v>84</v>
      </c>
      <c r="C148" s="74" t="s">
        <v>85</v>
      </c>
      <c r="D148" s="141"/>
      <c r="E148" s="141"/>
      <c r="F148" s="90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</row>
    <row r="149" spans="1:20" hidden="1" x14ac:dyDescent="0.25">
      <c r="A149" s="94" t="s">
        <v>86</v>
      </c>
      <c r="B149" s="95" t="s">
        <v>87</v>
      </c>
      <c r="C149" s="74" t="s">
        <v>78</v>
      </c>
      <c r="D149" s="91"/>
      <c r="E149" s="92">
        <v>0</v>
      </c>
      <c r="F149" s="93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</row>
    <row r="150" spans="1:20" ht="15.75" hidden="1" thickBot="1" x14ac:dyDescent="0.3">
      <c r="A150" s="96" t="s">
        <v>88</v>
      </c>
      <c r="B150" s="97" t="s">
        <v>89</v>
      </c>
      <c r="C150" s="98" t="s">
        <v>90</v>
      </c>
      <c r="D150" s="99"/>
      <c r="E150" s="99">
        <v>0</v>
      </c>
      <c r="F150" s="100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</row>
    <row r="151" spans="1:20" hidden="1" x14ac:dyDescent="0.25">
      <c r="A151" s="143"/>
      <c r="B151" s="143"/>
      <c r="C151" s="143"/>
      <c r="D151" s="143"/>
      <c r="E151" s="101"/>
      <c r="F151" s="143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</row>
    <row r="152" spans="1:20" hidden="1" x14ac:dyDescent="0.25">
      <c r="A152" s="143"/>
      <c r="B152" s="143"/>
      <c r="C152" s="143"/>
      <c r="D152" s="143"/>
      <c r="E152" s="101"/>
      <c r="F152" s="143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</row>
    <row r="153" spans="1:20" hidden="1" x14ac:dyDescent="0.25">
      <c r="A153" s="143"/>
      <c r="B153" s="143"/>
      <c r="C153" s="143"/>
      <c r="D153" s="143"/>
      <c r="E153" s="101"/>
      <c r="F153" s="143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</row>
    <row r="154" spans="1:20" hidden="1" x14ac:dyDescent="0.25">
      <c r="A154" s="143"/>
      <c r="B154" s="143"/>
      <c r="C154" s="143"/>
      <c r="D154" s="143"/>
      <c r="E154" s="101"/>
      <c r="F154" s="143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</row>
    <row r="155" spans="1:20" hidden="1" x14ac:dyDescent="0.25">
      <c r="A155" s="404" t="s">
        <v>28</v>
      </c>
      <c r="B155" s="405"/>
      <c r="C155" s="102" t="s">
        <v>30</v>
      </c>
      <c r="D155" s="410" t="s">
        <v>154</v>
      </c>
      <c r="E155" s="411"/>
      <c r="F155" s="412" t="s">
        <v>29</v>
      </c>
      <c r="G155" s="102" t="s">
        <v>30</v>
      </c>
      <c r="H155" s="354" t="s">
        <v>150</v>
      </c>
      <c r="I155" s="355"/>
      <c r="J155" s="66"/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20" hidden="1" x14ac:dyDescent="0.25">
      <c r="A156" s="406"/>
      <c r="B156" s="407"/>
      <c r="C156" s="102" t="s">
        <v>31</v>
      </c>
      <c r="D156" s="410"/>
      <c r="E156" s="411"/>
      <c r="F156" s="413"/>
      <c r="G156" s="102" t="s">
        <v>31</v>
      </c>
      <c r="H156" s="410"/>
      <c r="I156" s="411"/>
      <c r="J156" s="66"/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20" hidden="1" x14ac:dyDescent="0.25">
      <c r="A157" s="408"/>
      <c r="B157" s="409"/>
      <c r="C157" s="102" t="s">
        <v>32</v>
      </c>
      <c r="D157" s="410"/>
      <c r="E157" s="411"/>
      <c r="F157" s="414"/>
      <c r="G157" s="102" t="s">
        <v>32</v>
      </c>
      <c r="H157" s="410"/>
      <c r="I157" s="411"/>
      <c r="J157" s="66"/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20" hidden="1" x14ac:dyDescent="0.25"/>
    <row r="159" spans="1:20" hidden="1" x14ac:dyDescent="0.25"/>
    <row r="160" spans="1:20" hidden="1" x14ac:dyDescent="0.25">
      <c r="A160" s="208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</row>
    <row r="161" spans="1:20" hidden="1" x14ac:dyDescent="0.25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</row>
    <row r="162" spans="1:20" hidden="1" x14ac:dyDescent="0.25">
      <c r="A162" s="208"/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</row>
    <row r="163" spans="1:20" hidden="1" x14ac:dyDescent="0.25">
      <c r="A163" s="208"/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</row>
    <row r="164" spans="1:20" hidden="1" x14ac:dyDescent="0.25">
      <c r="A164" s="208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</row>
    <row r="165" spans="1:20" hidden="1" x14ac:dyDescent="0.25">
      <c r="A165" s="208"/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</row>
    <row r="166" spans="1:20" x14ac:dyDescent="0.25">
      <c r="E166" s="57"/>
      <c r="F166" s="57"/>
      <c r="G166" s="57"/>
      <c r="H166" s="57"/>
      <c r="I166" s="57"/>
      <c r="J166" s="58"/>
      <c r="K166" s="58"/>
      <c r="L166" s="59"/>
      <c r="M166" s="59"/>
      <c r="N166" s="59"/>
      <c r="O166" s="59"/>
      <c r="P166" s="59"/>
      <c r="Q166" s="59"/>
      <c r="R166" s="59"/>
      <c r="S166" s="208"/>
      <c r="T166" s="208"/>
    </row>
    <row r="167" spans="1:20" x14ac:dyDescent="0.25">
      <c r="A167" s="56" t="s">
        <v>0</v>
      </c>
      <c r="B167" s="56"/>
      <c r="C167" s="56"/>
      <c r="D167" s="57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208"/>
      <c r="T167" s="208"/>
    </row>
    <row r="168" spans="1:20" x14ac:dyDescent="0.25">
      <c r="A168" s="56" t="s">
        <v>33</v>
      </c>
      <c r="B168" s="56"/>
      <c r="C168" s="55"/>
      <c r="D168" s="55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/>
      <c r="P168" s="62"/>
      <c r="Q168" s="62"/>
      <c r="R168" s="62"/>
      <c r="S168" s="208"/>
      <c r="T168" s="208"/>
    </row>
    <row r="169" spans="1:20" x14ac:dyDescent="0.25">
      <c r="A169" s="60" t="s">
        <v>50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/>
      <c r="P169" s="62"/>
      <c r="Q169" s="62"/>
      <c r="R169" s="62"/>
      <c r="S169" s="208"/>
      <c r="T169" s="208"/>
    </row>
    <row r="170" spans="1:20" x14ac:dyDescent="0.25">
      <c r="A170" s="63"/>
      <c r="B170" s="64"/>
      <c r="C170" s="64"/>
      <c r="D170" s="64"/>
      <c r="E170" s="65"/>
      <c r="F170" s="65"/>
      <c r="G170" s="65"/>
      <c r="H170" s="65"/>
      <c r="I170" s="65"/>
      <c r="J170" s="65"/>
      <c r="K170" s="65"/>
      <c r="L170" s="343"/>
      <c r="M170" s="65"/>
      <c r="N170" s="65"/>
      <c r="O170" s="66"/>
      <c r="P170" s="66"/>
      <c r="Q170" s="66"/>
      <c r="R170" s="66"/>
      <c r="S170" s="208"/>
      <c r="T170" s="208"/>
    </row>
    <row r="171" spans="1:20" x14ac:dyDescent="0.25">
      <c r="A171" s="67" t="s">
        <v>35</v>
      </c>
      <c r="B171" s="68" t="s">
        <v>22</v>
      </c>
      <c r="C171" s="69" t="s">
        <v>36</v>
      </c>
      <c r="D171" s="69">
        <v>3310</v>
      </c>
      <c r="E171" s="70"/>
      <c r="F171" s="71"/>
      <c r="G171" s="71"/>
      <c r="H171" s="71"/>
      <c r="I171" s="71"/>
      <c r="J171" s="71"/>
      <c r="K171" s="294" t="s">
        <v>197</v>
      </c>
      <c r="L171" s="65"/>
      <c r="M171" s="65"/>
      <c r="N171" s="65"/>
      <c r="O171" s="66"/>
      <c r="P171" s="66"/>
      <c r="Q171" s="66"/>
      <c r="R171" s="66"/>
      <c r="S171" s="208"/>
      <c r="T171" s="208"/>
    </row>
    <row r="172" spans="1:20" ht="15.75" thickBot="1" x14ac:dyDescent="0.3">
      <c r="A172" s="142"/>
      <c r="B172" s="143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208"/>
      <c r="T172" s="208"/>
    </row>
    <row r="173" spans="1:20" x14ac:dyDescent="0.25">
      <c r="A173" s="72"/>
      <c r="B173" s="144" t="s">
        <v>3</v>
      </c>
      <c r="C173" s="144"/>
      <c r="D173" s="144"/>
      <c r="E173" s="263"/>
      <c r="F173" s="263" t="s">
        <v>51</v>
      </c>
      <c r="G173" s="263"/>
      <c r="H173" s="263"/>
      <c r="I173" s="263" t="s">
        <v>52</v>
      </c>
      <c r="J173" s="263"/>
      <c r="K173" s="263"/>
      <c r="L173" s="263" t="s">
        <v>53</v>
      </c>
      <c r="M173" s="144"/>
      <c r="N173" s="263"/>
      <c r="O173" s="263" t="s">
        <v>54</v>
      </c>
      <c r="P173" s="263" t="s">
        <v>55</v>
      </c>
      <c r="Q173" s="263"/>
      <c r="R173" s="303"/>
      <c r="S173" s="208"/>
      <c r="T173" s="208"/>
    </row>
    <row r="174" spans="1:20" ht="63" x14ac:dyDescent="0.25">
      <c r="A174" s="147" t="s">
        <v>57</v>
      </c>
      <c r="B174" s="141" t="s">
        <v>58</v>
      </c>
      <c r="C174" s="141" t="s">
        <v>59</v>
      </c>
      <c r="D174" s="141" t="s">
        <v>185</v>
      </c>
      <c r="E174" s="262" t="s">
        <v>186</v>
      </c>
      <c r="F174" s="262" t="s">
        <v>162</v>
      </c>
      <c r="G174" s="262" t="s">
        <v>187</v>
      </c>
      <c r="H174" s="262" t="s">
        <v>188</v>
      </c>
      <c r="I174" s="262" t="s">
        <v>189</v>
      </c>
      <c r="J174" s="262" t="s">
        <v>191</v>
      </c>
      <c r="K174" s="262" t="s">
        <v>194</v>
      </c>
      <c r="L174" s="262" t="s">
        <v>195</v>
      </c>
      <c r="M174" s="141" t="s">
        <v>200</v>
      </c>
      <c r="N174" s="262" t="s">
        <v>207</v>
      </c>
      <c r="O174" s="262" t="s">
        <v>208</v>
      </c>
      <c r="P174" s="262" t="s">
        <v>60</v>
      </c>
      <c r="Q174" s="262" t="s">
        <v>61</v>
      </c>
      <c r="R174" s="146" t="s">
        <v>62</v>
      </c>
      <c r="S174" s="208"/>
      <c r="T174" s="208"/>
    </row>
    <row r="175" spans="1:20" x14ac:dyDescent="0.25">
      <c r="A175" s="147"/>
      <c r="B175" s="141"/>
      <c r="C175" s="141"/>
      <c r="D175" s="141"/>
      <c r="E175" s="262"/>
      <c r="F175" s="262"/>
      <c r="G175" s="262"/>
      <c r="H175" s="262"/>
      <c r="I175" s="262"/>
      <c r="J175" s="262"/>
      <c r="K175" s="262"/>
      <c r="L175" s="262"/>
      <c r="M175" s="141"/>
      <c r="N175" s="262"/>
      <c r="O175" s="262"/>
      <c r="P175" s="262"/>
      <c r="Q175" s="262"/>
      <c r="R175" s="146"/>
      <c r="S175" s="208"/>
      <c r="T175" s="208"/>
    </row>
    <row r="176" spans="1:20" x14ac:dyDescent="0.25">
      <c r="A176" s="73" t="s">
        <v>63</v>
      </c>
      <c r="B176" s="74" t="s">
        <v>64</v>
      </c>
      <c r="C176" s="74" t="s">
        <v>65</v>
      </c>
      <c r="D176" s="338">
        <v>2699</v>
      </c>
      <c r="E176" s="339">
        <f>Aneksi.2!C52+Aneksi.2!C53+Aneksi.2!C54+Aneksi.2!C55</f>
        <v>137533.43100000001</v>
      </c>
      <c r="F176" s="265">
        <f>E176/D176</f>
        <v>50.957180807706564</v>
      </c>
      <c r="G176" s="266">
        <v>4500</v>
      </c>
      <c r="H176" s="266">
        <f>Aneksi.2!E52+Aneksi.2!E53+Aneksi.2!E54+Aneksi.2!E55</f>
        <v>113600</v>
      </c>
      <c r="I176" s="76">
        <f>H176/G176</f>
        <v>25.244444444444444</v>
      </c>
      <c r="J176" s="76">
        <v>4500</v>
      </c>
      <c r="K176" s="267">
        <f>Aneksi.2!G52+Aneksi.2!G53+Aneksi.2!G54+Aneksi.2!G55</f>
        <v>116921.095</v>
      </c>
      <c r="L176" s="76">
        <f>K176/G176</f>
        <v>25.982465555555557</v>
      </c>
      <c r="M176" s="295">
        <v>1936</v>
      </c>
      <c r="N176" s="273">
        <f>Aneksi.1!H54</f>
        <v>99308.003000000012</v>
      </c>
      <c r="O176" s="76">
        <f>N176/M176</f>
        <v>51.295456095041331</v>
      </c>
      <c r="P176" s="76" t="e">
        <v>#DIV/0!</v>
      </c>
      <c r="Q176" s="76" t="e">
        <v>#DIV/0!</v>
      </c>
      <c r="R176" s="304" t="e">
        <v>#DIV/0!</v>
      </c>
      <c r="S176" s="208"/>
      <c r="T176" s="208"/>
    </row>
    <row r="177" spans="1:20" x14ac:dyDescent="0.25">
      <c r="A177" s="73" t="s">
        <v>66</v>
      </c>
      <c r="B177" s="74" t="s">
        <v>67</v>
      </c>
      <c r="C177" s="74" t="s">
        <v>68</v>
      </c>
      <c r="D177" s="338"/>
      <c r="E177" s="340"/>
      <c r="F177" s="76"/>
      <c r="G177" s="76"/>
      <c r="H177" s="76"/>
      <c r="I177" s="76"/>
      <c r="J177" s="76"/>
      <c r="K177" s="76"/>
      <c r="L177" s="76"/>
      <c r="M177" s="75"/>
      <c r="N177" s="273"/>
      <c r="O177" s="76"/>
      <c r="P177" s="76"/>
      <c r="Q177" s="76"/>
      <c r="R177" s="304"/>
      <c r="S177" s="208"/>
      <c r="T177" s="208"/>
    </row>
    <row r="178" spans="1:20" x14ac:dyDescent="0.25">
      <c r="A178" s="73" t="s">
        <v>69</v>
      </c>
      <c r="B178" s="74" t="s">
        <v>70</v>
      </c>
      <c r="C178" s="74" t="s">
        <v>71</v>
      </c>
      <c r="D178" s="338"/>
      <c r="E178" s="340"/>
      <c r="F178" s="76"/>
      <c r="G178" s="76"/>
      <c r="H178" s="76"/>
      <c r="I178" s="76"/>
      <c r="J178" s="76"/>
      <c r="K178" s="76"/>
      <c r="L178" s="76"/>
      <c r="M178" s="75"/>
      <c r="N178" s="273"/>
      <c r="O178" s="76"/>
      <c r="P178" s="76"/>
      <c r="Q178" s="76"/>
      <c r="R178" s="304"/>
      <c r="S178" s="208"/>
      <c r="T178" s="208"/>
    </row>
    <row r="179" spans="1:20" x14ac:dyDescent="0.25">
      <c r="A179" s="73" t="s">
        <v>72</v>
      </c>
      <c r="B179" s="74" t="s">
        <v>73</v>
      </c>
      <c r="C179" s="74" t="s">
        <v>71</v>
      </c>
      <c r="D179" s="338"/>
      <c r="E179" s="341"/>
      <c r="F179" s="76"/>
      <c r="G179" s="76"/>
      <c r="H179" s="76"/>
      <c r="I179" s="76"/>
      <c r="J179" s="76"/>
      <c r="K179" s="76"/>
      <c r="L179" s="76"/>
      <c r="M179" s="75"/>
      <c r="N179" s="273"/>
      <c r="O179" s="76"/>
      <c r="P179" s="76"/>
      <c r="Q179" s="76"/>
      <c r="R179" s="304"/>
      <c r="S179" s="208"/>
      <c r="T179" s="208"/>
    </row>
    <row r="180" spans="1:20" x14ac:dyDescent="0.25">
      <c r="A180" s="73" t="s">
        <v>74</v>
      </c>
      <c r="B180" s="74" t="s">
        <v>75</v>
      </c>
      <c r="C180" s="74" t="s">
        <v>68</v>
      </c>
      <c r="D180" s="338"/>
      <c r="E180" s="342"/>
      <c r="F180" s="76"/>
      <c r="G180" s="76"/>
      <c r="H180" s="76"/>
      <c r="I180" s="76"/>
      <c r="J180" s="76"/>
      <c r="K180" s="76"/>
      <c r="L180" s="76"/>
      <c r="M180" s="75"/>
      <c r="N180" s="273"/>
      <c r="O180" s="76"/>
      <c r="P180" s="76"/>
      <c r="Q180" s="76"/>
      <c r="R180" s="304"/>
      <c r="S180" s="208"/>
      <c r="T180" s="208"/>
    </row>
    <row r="181" spans="1:20" x14ac:dyDescent="0.25">
      <c r="A181" s="73" t="s">
        <v>76</v>
      </c>
      <c r="B181" s="74" t="s">
        <v>77</v>
      </c>
      <c r="C181" s="74" t="s">
        <v>78</v>
      </c>
      <c r="D181" s="338">
        <v>1</v>
      </c>
      <c r="E181" s="341">
        <v>452.52</v>
      </c>
      <c r="F181" s="76"/>
      <c r="G181" s="269">
        <v>1</v>
      </c>
      <c r="H181" s="266">
        <v>2600</v>
      </c>
      <c r="I181" s="76"/>
      <c r="J181" s="76">
        <v>1</v>
      </c>
      <c r="K181" s="266">
        <v>2600</v>
      </c>
      <c r="L181" s="266">
        <v>2600</v>
      </c>
      <c r="M181" s="352">
        <v>644.16</v>
      </c>
      <c r="N181" s="273"/>
      <c r="O181" s="76"/>
      <c r="P181" s="76"/>
      <c r="Q181" s="76"/>
      <c r="R181" s="304"/>
      <c r="S181" s="208"/>
      <c r="T181" s="208"/>
    </row>
    <row r="182" spans="1:20" x14ac:dyDescent="0.25">
      <c r="A182" s="73" t="s">
        <v>79</v>
      </c>
      <c r="B182" s="74" t="s">
        <v>80</v>
      </c>
      <c r="C182" s="74" t="s">
        <v>78</v>
      </c>
      <c r="D182" s="338"/>
      <c r="E182" s="342"/>
      <c r="F182" s="76"/>
      <c r="G182" s="269"/>
      <c r="H182" s="266"/>
      <c r="I182" s="76"/>
      <c r="J182" s="76"/>
      <c r="K182" s="266"/>
      <c r="L182" s="266"/>
      <c r="M182" s="353"/>
      <c r="N182" s="273"/>
      <c r="O182" s="76"/>
      <c r="P182" s="76"/>
      <c r="Q182" s="76"/>
      <c r="R182" s="304"/>
      <c r="S182" s="208"/>
      <c r="T182" s="208"/>
    </row>
    <row r="183" spans="1:20" x14ac:dyDescent="0.25">
      <c r="A183" s="73" t="s">
        <v>81</v>
      </c>
      <c r="B183" s="74" t="s">
        <v>82</v>
      </c>
      <c r="C183" s="74" t="s">
        <v>78</v>
      </c>
      <c r="D183" s="338"/>
      <c r="E183" s="341"/>
      <c r="F183" s="76"/>
      <c r="G183" s="269"/>
      <c r="H183" s="266"/>
      <c r="I183" s="76"/>
      <c r="J183" s="76"/>
      <c r="K183" s="266"/>
      <c r="L183" s="266"/>
      <c r="M183" s="353"/>
      <c r="N183" s="273"/>
      <c r="O183" s="76"/>
      <c r="P183" s="76"/>
      <c r="Q183" s="76"/>
      <c r="R183" s="304"/>
      <c r="S183" s="208"/>
      <c r="T183" s="208"/>
    </row>
    <row r="184" spans="1:20" x14ac:dyDescent="0.25">
      <c r="A184" s="73" t="s">
        <v>83</v>
      </c>
      <c r="B184" s="74" t="s">
        <v>84</v>
      </c>
      <c r="C184" s="74" t="s">
        <v>85</v>
      </c>
      <c r="D184" s="338"/>
      <c r="E184" s="342"/>
      <c r="F184" s="76"/>
      <c r="G184" s="269"/>
      <c r="H184" s="266"/>
      <c r="I184" s="76"/>
      <c r="J184" s="76"/>
      <c r="K184" s="266"/>
      <c r="L184" s="266"/>
      <c r="M184" s="353"/>
      <c r="N184" s="273"/>
      <c r="O184" s="76"/>
      <c r="P184" s="76"/>
      <c r="Q184" s="76"/>
      <c r="R184" s="304"/>
      <c r="S184" s="208"/>
      <c r="T184" s="208"/>
    </row>
    <row r="185" spans="1:20" x14ac:dyDescent="0.25">
      <c r="A185" s="73" t="s">
        <v>86</v>
      </c>
      <c r="B185" s="74" t="s">
        <v>87</v>
      </c>
      <c r="C185" s="74" t="s">
        <v>78</v>
      </c>
      <c r="D185" s="338">
        <v>1</v>
      </c>
      <c r="E185" s="341">
        <v>1164</v>
      </c>
      <c r="F185" s="76"/>
      <c r="G185" s="269">
        <v>1</v>
      </c>
      <c r="H185" s="266">
        <v>1680</v>
      </c>
      <c r="I185" s="76"/>
      <c r="J185" s="76">
        <v>1</v>
      </c>
      <c r="K185" s="266">
        <v>1680</v>
      </c>
      <c r="L185" s="266">
        <v>1680</v>
      </c>
      <c r="M185" s="353">
        <v>1638</v>
      </c>
      <c r="N185" s="267"/>
      <c r="O185" s="76"/>
      <c r="P185" s="76"/>
      <c r="Q185" s="76"/>
      <c r="R185" s="304"/>
      <c r="S185" s="208"/>
      <c r="T185" s="208"/>
    </row>
    <row r="186" spans="1:20" x14ac:dyDescent="0.25">
      <c r="A186" s="73" t="s">
        <v>88</v>
      </c>
      <c r="B186" s="74" t="s">
        <v>89</v>
      </c>
      <c r="C186" s="74" t="s">
        <v>90</v>
      </c>
      <c r="D186" s="77"/>
      <c r="E186" s="271"/>
      <c r="F186" s="271"/>
      <c r="G186" s="271"/>
      <c r="H186" s="302"/>
      <c r="I186" s="271"/>
      <c r="J186" s="271"/>
      <c r="K186" s="271"/>
      <c r="L186" s="271"/>
      <c r="M186" s="77"/>
      <c r="N186" s="271"/>
      <c r="O186" s="271"/>
      <c r="P186" s="271"/>
      <c r="Q186" s="271"/>
      <c r="R186" s="78"/>
      <c r="S186" s="208"/>
      <c r="T186" s="208"/>
    </row>
    <row r="187" spans="1:20" x14ac:dyDescent="0.25">
      <c r="A187" s="79"/>
      <c r="B187" s="69"/>
      <c r="C187" s="80"/>
      <c r="D187" s="77"/>
      <c r="E187" s="271"/>
      <c r="F187" s="271"/>
      <c r="G187" s="271"/>
      <c r="H187" s="302"/>
      <c r="I187" s="271"/>
      <c r="J187" s="271"/>
      <c r="K187" s="271"/>
      <c r="L187" s="271"/>
      <c r="M187" s="77"/>
      <c r="N187" s="271"/>
      <c r="O187" s="271"/>
      <c r="P187" s="271"/>
      <c r="Q187" s="271"/>
      <c r="R187" s="78"/>
      <c r="S187" s="208"/>
      <c r="T187" s="208"/>
    </row>
    <row r="188" spans="1:20" ht="15.75" thickBot="1" x14ac:dyDescent="0.3">
      <c r="A188" s="81"/>
      <c r="B188" s="82"/>
      <c r="C188" s="83"/>
      <c r="D188" s="84"/>
      <c r="E188" s="272"/>
      <c r="F188" s="272"/>
      <c r="G188" s="272"/>
      <c r="H188" s="272"/>
      <c r="I188" s="272"/>
      <c r="J188" s="272"/>
      <c r="K188" s="272"/>
      <c r="L188" s="272"/>
      <c r="M188" s="84"/>
      <c r="N188" s="272"/>
      <c r="O188" s="272"/>
      <c r="P188" s="272"/>
      <c r="Q188" s="272"/>
      <c r="R188" s="85"/>
      <c r="S188" s="208"/>
      <c r="T188" s="208"/>
    </row>
    <row r="189" spans="1:20" x14ac:dyDescent="0.25">
      <c r="A189" s="86"/>
      <c r="B189" s="349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208"/>
      <c r="T189" s="208"/>
    </row>
    <row r="190" spans="1:20" ht="15.75" thickBot="1" x14ac:dyDescent="0.3">
      <c r="A190" s="402" t="s">
        <v>92</v>
      </c>
      <c r="B190" s="403"/>
      <c r="C190" s="403"/>
      <c r="D190" s="403"/>
      <c r="E190" s="403"/>
      <c r="F190" s="403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208"/>
      <c r="T190" s="208"/>
    </row>
    <row r="191" spans="1:20" ht="31.5" x14ac:dyDescent="0.25">
      <c r="A191" s="87" t="s">
        <v>57</v>
      </c>
      <c r="B191" s="88" t="s">
        <v>58</v>
      </c>
      <c r="C191" s="88" t="s">
        <v>93</v>
      </c>
      <c r="D191" s="88" t="s">
        <v>94</v>
      </c>
      <c r="E191" s="88" t="s">
        <v>95</v>
      </c>
      <c r="F191" s="89" t="s">
        <v>56</v>
      </c>
      <c r="G191" s="66"/>
      <c r="H191" s="66"/>
      <c r="I191" s="66"/>
      <c r="J191" s="66"/>
      <c r="K191" s="274"/>
      <c r="L191" s="66"/>
      <c r="M191" s="66"/>
      <c r="N191" s="66"/>
      <c r="O191" s="66"/>
      <c r="P191" s="66"/>
      <c r="Q191" s="66"/>
      <c r="R191" s="66"/>
      <c r="S191" s="208"/>
      <c r="T191" s="208"/>
    </row>
    <row r="192" spans="1:20" x14ac:dyDescent="0.25">
      <c r="A192" s="147"/>
      <c r="B192" s="141"/>
      <c r="C192" s="141"/>
      <c r="D192" s="141"/>
      <c r="E192" s="141"/>
      <c r="F192" s="90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208"/>
      <c r="T192" s="208"/>
    </row>
    <row r="193" spans="1:20" x14ac:dyDescent="0.25">
      <c r="A193" s="73" t="s">
        <v>63</v>
      </c>
      <c r="B193" s="74" t="s">
        <v>64</v>
      </c>
      <c r="C193" s="74" t="s">
        <v>65</v>
      </c>
      <c r="D193" s="141"/>
      <c r="E193" s="141"/>
      <c r="F193" s="90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208"/>
      <c r="T193" s="208"/>
    </row>
    <row r="194" spans="1:20" x14ac:dyDescent="0.25">
      <c r="A194" s="73" t="s">
        <v>66</v>
      </c>
      <c r="B194" s="74" t="s">
        <v>67</v>
      </c>
      <c r="C194" s="74" t="s">
        <v>68</v>
      </c>
      <c r="D194" s="141"/>
      <c r="E194" s="141"/>
      <c r="F194" s="90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</row>
    <row r="195" spans="1:20" x14ac:dyDescent="0.25">
      <c r="A195" s="73" t="s">
        <v>69</v>
      </c>
      <c r="B195" s="74" t="s">
        <v>70</v>
      </c>
      <c r="C195" s="74" t="s">
        <v>71</v>
      </c>
      <c r="D195" s="141"/>
      <c r="E195" s="141"/>
      <c r="F195" s="90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</row>
    <row r="196" spans="1:20" x14ac:dyDescent="0.25">
      <c r="A196" s="73" t="s">
        <v>72</v>
      </c>
      <c r="B196" s="74" t="s">
        <v>73</v>
      </c>
      <c r="C196" s="74" t="s">
        <v>71</v>
      </c>
      <c r="D196" s="141"/>
      <c r="E196" s="141"/>
      <c r="F196" s="90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</row>
    <row r="197" spans="1:20" x14ac:dyDescent="0.25">
      <c r="A197" s="73" t="s">
        <v>74</v>
      </c>
      <c r="B197" s="74" t="s">
        <v>75</v>
      </c>
      <c r="C197" s="74" t="s">
        <v>68</v>
      </c>
      <c r="D197" s="91"/>
      <c r="E197" s="92">
        <v>0</v>
      </c>
      <c r="F197" s="93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</row>
    <row r="198" spans="1:20" x14ac:dyDescent="0.25">
      <c r="A198" s="73" t="s">
        <v>76</v>
      </c>
      <c r="B198" s="74" t="s">
        <v>77</v>
      </c>
      <c r="C198" s="74" t="s">
        <v>78</v>
      </c>
      <c r="D198" s="141"/>
      <c r="E198" s="141"/>
      <c r="F198" s="90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</row>
    <row r="199" spans="1:20" x14ac:dyDescent="0.25">
      <c r="A199" s="73" t="s">
        <v>79</v>
      </c>
      <c r="B199" s="74" t="s">
        <v>80</v>
      </c>
      <c r="C199" s="74" t="s">
        <v>78</v>
      </c>
      <c r="D199" s="141"/>
      <c r="E199" s="141"/>
      <c r="F199" s="90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</row>
    <row r="200" spans="1:20" x14ac:dyDescent="0.25">
      <c r="A200" s="73" t="s">
        <v>81</v>
      </c>
      <c r="B200" s="74" t="s">
        <v>82</v>
      </c>
      <c r="C200" s="74" t="s">
        <v>78</v>
      </c>
      <c r="D200" s="141"/>
      <c r="E200" s="141"/>
      <c r="F200" s="90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</row>
    <row r="201" spans="1:20" x14ac:dyDescent="0.25">
      <c r="A201" s="73" t="s">
        <v>83</v>
      </c>
      <c r="B201" s="74" t="s">
        <v>84</v>
      </c>
      <c r="C201" s="74" t="s">
        <v>85</v>
      </c>
      <c r="D201" s="141"/>
      <c r="E201" s="141"/>
      <c r="F201" s="90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</row>
    <row r="202" spans="1:20" x14ac:dyDescent="0.25">
      <c r="A202" s="94" t="s">
        <v>86</v>
      </c>
      <c r="B202" s="95" t="s">
        <v>87</v>
      </c>
      <c r="C202" s="74" t="s">
        <v>78</v>
      </c>
      <c r="D202" s="91"/>
      <c r="E202" s="92">
        <v>0</v>
      </c>
      <c r="F202" s="93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</row>
    <row r="203" spans="1:20" ht="15.75" thickBot="1" x14ac:dyDescent="0.3">
      <c r="A203" s="96" t="s">
        <v>88</v>
      </c>
      <c r="B203" s="97" t="s">
        <v>89</v>
      </c>
      <c r="C203" s="98" t="s">
        <v>90</v>
      </c>
      <c r="D203" s="99"/>
      <c r="E203" s="99">
        <v>0</v>
      </c>
      <c r="F203" s="100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</row>
    <row r="204" spans="1:20" x14ac:dyDescent="0.25">
      <c r="A204" s="143"/>
      <c r="B204" s="143"/>
      <c r="C204" s="143"/>
      <c r="D204" s="143"/>
      <c r="E204" s="101"/>
      <c r="F204" s="143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1:20" x14ac:dyDescent="0.25">
      <c r="A205" s="143"/>
      <c r="B205" s="143"/>
      <c r="C205" s="143"/>
      <c r="D205" s="143"/>
      <c r="E205" s="101"/>
      <c r="F205" s="143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1:20" x14ac:dyDescent="0.25">
      <c r="A206" s="143"/>
      <c r="B206" s="143"/>
      <c r="C206" s="143"/>
      <c r="D206" s="143"/>
      <c r="E206" s="101"/>
      <c r="F206" s="143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1:20" x14ac:dyDescent="0.25">
      <c r="A207" s="143"/>
      <c r="B207" s="143"/>
      <c r="C207" s="143"/>
      <c r="D207" s="143"/>
      <c r="E207" s="101"/>
      <c r="F207" s="143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1:20" x14ac:dyDescent="0.25">
      <c r="A208" s="404" t="s">
        <v>28</v>
      </c>
      <c r="B208" s="405"/>
      <c r="C208" s="102" t="s">
        <v>30</v>
      </c>
      <c r="D208" s="410" t="s">
        <v>154</v>
      </c>
      <c r="E208" s="411"/>
      <c r="F208" s="412" t="s">
        <v>29</v>
      </c>
      <c r="G208" s="102" t="s">
        <v>30</v>
      </c>
      <c r="H208" s="354" t="s">
        <v>173</v>
      </c>
      <c r="I208" s="355"/>
      <c r="J208" s="66"/>
      <c r="K208" s="66"/>
      <c r="L208" s="66"/>
      <c r="M208" s="66"/>
      <c r="N208" s="66"/>
      <c r="O208" s="66"/>
      <c r="P208" s="66"/>
      <c r="Q208" s="66"/>
      <c r="R208" s="66"/>
    </row>
    <row r="209" spans="1:18" x14ac:dyDescent="0.25">
      <c r="A209" s="406"/>
      <c r="B209" s="407"/>
      <c r="C209" s="102" t="s">
        <v>31</v>
      </c>
      <c r="D209" s="410"/>
      <c r="E209" s="411"/>
      <c r="F209" s="413"/>
      <c r="G209" s="102" t="s">
        <v>31</v>
      </c>
      <c r="H209" s="410"/>
      <c r="I209" s="411"/>
      <c r="J209" s="66"/>
      <c r="K209" s="66"/>
      <c r="L209" s="66"/>
      <c r="M209" s="66"/>
      <c r="N209" s="66"/>
      <c r="O209" s="66"/>
      <c r="P209" s="66"/>
      <c r="Q209" s="66"/>
      <c r="R209" s="66"/>
    </row>
    <row r="210" spans="1:18" x14ac:dyDescent="0.25">
      <c r="A210" s="408"/>
      <c r="B210" s="409"/>
      <c r="C210" s="102" t="s">
        <v>32</v>
      </c>
      <c r="D210" s="410" t="s">
        <v>206</v>
      </c>
      <c r="E210" s="411"/>
      <c r="F210" s="414"/>
      <c r="G210" s="102" t="s">
        <v>32</v>
      </c>
      <c r="H210" s="410" t="s">
        <v>206</v>
      </c>
      <c r="I210" s="411"/>
      <c r="J210" s="66"/>
      <c r="K210" s="66"/>
      <c r="L210" s="66"/>
      <c r="M210" s="66"/>
      <c r="N210" s="66"/>
      <c r="O210" s="66"/>
      <c r="P210" s="66"/>
      <c r="Q210" s="66"/>
      <c r="R210" s="66"/>
    </row>
    <row r="212" spans="1:18" x14ac:dyDescent="0.25">
      <c r="B212" s="320"/>
    </row>
  </sheetData>
  <mergeCells count="29">
    <mergeCell ref="H66:I66"/>
    <mergeCell ref="D67:E67"/>
    <mergeCell ref="H67:I67"/>
    <mergeCell ref="D68:E68"/>
    <mergeCell ref="H68:I68"/>
    <mergeCell ref="D24:E24"/>
    <mergeCell ref="A48:F48"/>
    <mergeCell ref="A66:B68"/>
    <mergeCell ref="D66:E66"/>
    <mergeCell ref="F66:F68"/>
    <mergeCell ref="D104:E104"/>
    <mergeCell ref="A137:F137"/>
    <mergeCell ref="A155:B157"/>
    <mergeCell ref="D155:E155"/>
    <mergeCell ref="F155:F157"/>
    <mergeCell ref="H155:I155"/>
    <mergeCell ref="D156:E156"/>
    <mergeCell ref="H156:I156"/>
    <mergeCell ref="D157:E157"/>
    <mergeCell ref="H157:I157"/>
    <mergeCell ref="A190:F190"/>
    <mergeCell ref="A208:B210"/>
    <mergeCell ref="D208:E208"/>
    <mergeCell ref="F208:F210"/>
    <mergeCell ref="H208:I208"/>
    <mergeCell ref="D209:E209"/>
    <mergeCell ref="H209:I209"/>
    <mergeCell ref="D210:E210"/>
    <mergeCell ref="H210:I210"/>
  </mergeCells>
  <pageMargins left="0.25" right="0.25" top="0.75" bottom="0.75" header="0.3" footer="0.3"/>
  <pageSetup paperSize="9" scale="40" fitToWidth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opLeftCell="A37" workbookViewId="0">
      <selection activeCell="M60" sqref="M60"/>
    </sheetView>
  </sheetViews>
  <sheetFormatPr defaultRowHeight="15" x14ac:dyDescent="0.25"/>
  <cols>
    <col min="1" max="1" width="4.28515625" customWidth="1"/>
    <col min="2" max="2" width="18.7109375" customWidth="1"/>
    <col min="3" max="3" width="6.7109375" customWidth="1"/>
    <col min="4" max="4" width="9.140625" style="321"/>
    <col min="5" max="5" width="9.5703125" customWidth="1"/>
    <col min="6" max="6" width="6.85546875" customWidth="1"/>
    <col min="7" max="7" width="13.28515625" customWidth="1"/>
    <col min="8" max="8" width="24" customWidth="1"/>
    <col min="9" max="9" width="12" customWidth="1"/>
    <col min="10" max="10" width="10.85546875" customWidth="1"/>
    <col min="11" max="11" width="7.7109375" customWidth="1"/>
    <col min="12" max="12" width="8.85546875" customWidth="1"/>
    <col min="13" max="13" width="13.28515625" customWidth="1"/>
    <col min="18" max="18" width="31.28515625" customWidth="1"/>
  </cols>
  <sheetData>
    <row r="1" spans="1:18" hidden="1" x14ac:dyDescent="0.25"/>
    <row r="2" spans="1:18" hidden="1" x14ac:dyDescent="0.25"/>
    <row r="3" spans="1:18" hidden="1" x14ac:dyDescent="0.25">
      <c r="A3" s="213"/>
      <c r="B3" s="213"/>
      <c r="C3" s="213"/>
      <c r="D3" s="325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</row>
    <row r="4" spans="1:18" hidden="1" x14ac:dyDescent="0.25">
      <c r="A4" s="103" t="s">
        <v>0</v>
      </c>
      <c r="B4" s="103"/>
      <c r="C4" s="104"/>
      <c r="D4" s="329"/>
      <c r="E4" s="104"/>
      <c r="F4" s="104"/>
      <c r="G4" s="104"/>
      <c r="H4" s="104"/>
      <c r="N4" s="213"/>
      <c r="O4" s="213"/>
      <c r="P4" s="213"/>
      <c r="Q4" s="213"/>
      <c r="R4" s="213"/>
    </row>
    <row r="5" spans="1:18" hidden="1" x14ac:dyDescent="0.25">
      <c r="A5" s="105" t="s">
        <v>33</v>
      </c>
      <c r="I5" s="107"/>
      <c r="J5" s="106"/>
      <c r="K5" s="106"/>
      <c r="L5" s="107"/>
      <c r="M5" s="106"/>
      <c r="N5" s="213"/>
      <c r="O5" s="213"/>
      <c r="P5" s="213"/>
      <c r="Q5" s="213"/>
      <c r="R5" s="213"/>
    </row>
    <row r="6" spans="1:18" ht="15.75" hidden="1" thickBot="1" x14ac:dyDescent="0.3">
      <c r="A6" s="214" t="s">
        <v>180</v>
      </c>
      <c r="B6" s="214"/>
      <c r="C6" s="214"/>
      <c r="D6" s="330"/>
      <c r="E6" s="214"/>
      <c r="F6" s="214"/>
      <c r="G6" s="214"/>
      <c r="H6" s="106"/>
      <c r="J6" s="236" t="s">
        <v>175</v>
      </c>
      <c r="K6" s="103"/>
      <c r="L6" s="103"/>
      <c r="M6" s="104"/>
      <c r="N6" s="213"/>
      <c r="O6" s="213"/>
      <c r="P6" s="213"/>
      <c r="Q6" s="213"/>
      <c r="R6" s="213"/>
    </row>
    <row r="7" spans="1:18" hidden="1" x14ac:dyDescent="0.25">
      <c r="A7" s="108"/>
      <c r="B7" s="109" t="s">
        <v>96</v>
      </c>
      <c r="C7" s="109"/>
      <c r="D7" s="331"/>
      <c r="E7" s="415" t="s">
        <v>183</v>
      </c>
      <c r="F7" s="416"/>
      <c r="G7" s="417"/>
      <c r="H7" s="415" t="s">
        <v>182</v>
      </c>
      <c r="I7" s="416"/>
      <c r="J7" s="417"/>
      <c r="K7" s="415" t="s">
        <v>181</v>
      </c>
      <c r="L7" s="416"/>
      <c r="M7" s="417"/>
      <c r="N7" s="213"/>
      <c r="O7" s="213"/>
      <c r="P7" s="213"/>
      <c r="Q7" s="213"/>
      <c r="R7" s="213"/>
    </row>
    <row r="8" spans="1:18" ht="27" hidden="1" thickBot="1" x14ac:dyDescent="0.3">
      <c r="A8" s="110" t="s">
        <v>97</v>
      </c>
      <c r="B8" s="240" t="s">
        <v>16</v>
      </c>
      <c r="C8" s="241" t="s">
        <v>98</v>
      </c>
      <c r="D8" s="242" t="s">
        <v>99</v>
      </c>
      <c r="E8" s="243" t="s">
        <v>16</v>
      </c>
      <c r="F8" s="241" t="s">
        <v>98</v>
      </c>
      <c r="G8" s="242" t="s">
        <v>99</v>
      </c>
      <c r="H8" s="230" t="s">
        <v>16</v>
      </c>
      <c r="I8" s="111" t="s">
        <v>98</v>
      </c>
      <c r="J8" s="112" t="s">
        <v>99</v>
      </c>
      <c r="K8" s="243" t="s">
        <v>16</v>
      </c>
      <c r="L8" s="241" t="s">
        <v>98</v>
      </c>
      <c r="M8" s="242" t="s">
        <v>99</v>
      </c>
      <c r="N8" s="213"/>
      <c r="O8" s="213"/>
      <c r="P8" s="213"/>
      <c r="Q8" s="213"/>
      <c r="R8" s="213"/>
    </row>
    <row r="9" spans="1:18" hidden="1" x14ac:dyDescent="0.25">
      <c r="A9" s="215"/>
      <c r="B9" s="113"/>
      <c r="C9" s="114"/>
      <c r="D9" s="332"/>
      <c r="E9" s="248"/>
      <c r="F9" s="114"/>
      <c r="G9" s="249"/>
      <c r="H9" s="237"/>
      <c r="I9" s="253"/>
      <c r="J9" s="249"/>
      <c r="K9" s="260"/>
      <c r="L9" s="114"/>
      <c r="M9" s="249"/>
      <c r="N9" s="213"/>
      <c r="O9" s="213"/>
      <c r="P9" s="213"/>
      <c r="Q9" s="213"/>
      <c r="R9" s="213"/>
    </row>
    <row r="10" spans="1:18" hidden="1" x14ac:dyDescent="0.25">
      <c r="A10" s="216">
        <v>1</v>
      </c>
      <c r="B10" s="223" t="s">
        <v>100</v>
      </c>
      <c r="C10" s="115"/>
      <c r="D10" s="246">
        <f>D11+D12+D13+D14+D15+D16</f>
        <v>1680</v>
      </c>
      <c r="E10" s="231" t="s">
        <v>86</v>
      </c>
      <c r="F10" s="115"/>
      <c r="G10" s="116">
        <f>G11+G12</f>
        <v>1680</v>
      </c>
      <c r="H10" s="223" t="s">
        <v>100</v>
      </c>
      <c r="I10" s="254"/>
      <c r="J10" s="116">
        <f>J11+J12</f>
        <v>0</v>
      </c>
      <c r="K10" s="223" t="s">
        <v>100</v>
      </c>
      <c r="L10" s="254"/>
      <c r="M10" s="116">
        <f>M11+M12</f>
        <v>0</v>
      </c>
      <c r="N10" s="213"/>
      <c r="O10" s="213"/>
      <c r="P10" s="213"/>
      <c r="Q10" s="213"/>
      <c r="R10" s="213"/>
    </row>
    <row r="11" spans="1:18" hidden="1" x14ac:dyDescent="0.25">
      <c r="A11" s="216"/>
      <c r="B11" s="224"/>
      <c r="C11" s="117"/>
      <c r="D11" s="333">
        <v>1680</v>
      </c>
      <c r="E11" s="232"/>
      <c r="F11" s="117"/>
      <c r="G11" s="226">
        <v>1680</v>
      </c>
      <c r="H11" s="224"/>
      <c r="I11" s="117"/>
      <c r="J11" s="226"/>
      <c r="K11" s="224"/>
      <c r="L11" s="117"/>
      <c r="M11" s="226"/>
      <c r="N11" s="213"/>
      <c r="O11" s="213"/>
      <c r="P11" s="213"/>
      <c r="Q11" s="213"/>
      <c r="R11" s="213"/>
    </row>
    <row r="12" spans="1:18" hidden="1" x14ac:dyDescent="0.25">
      <c r="A12" s="216"/>
      <c r="B12" s="224"/>
      <c r="C12" s="117"/>
      <c r="D12" s="333"/>
      <c r="E12" s="232"/>
      <c r="F12" s="117"/>
      <c r="G12" s="226"/>
      <c r="H12" s="224"/>
      <c r="I12" s="117"/>
      <c r="J12" s="226"/>
      <c r="K12" s="224"/>
      <c r="L12" s="117"/>
      <c r="M12" s="226"/>
      <c r="N12" s="213"/>
      <c r="O12" s="213"/>
      <c r="P12" s="213"/>
      <c r="Q12" s="213"/>
      <c r="R12" s="213"/>
    </row>
    <row r="13" spans="1:18" hidden="1" x14ac:dyDescent="0.25">
      <c r="A13" s="216"/>
      <c r="B13" s="224"/>
      <c r="C13" s="117"/>
      <c r="D13" s="333"/>
      <c r="E13" s="232"/>
      <c r="F13" s="117"/>
      <c r="G13" s="226"/>
      <c r="H13" s="232"/>
      <c r="I13" s="117"/>
      <c r="J13" s="226"/>
      <c r="K13" s="232"/>
      <c r="L13" s="117"/>
      <c r="M13" s="226"/>
      <c r="N13" s="213"/>
      <c r="O13" s="213"/>
      <c r="P13" s="213"/>
      <c r="Q13" s="213"/>
      <c r="R13" s="213"/>
    </row>
    <row r="14" spans="1:18" hidden="1" x14ac:dyDescent="0.25">
      <c r="A14" s="216"/>
      <c r="B14" s="224"/>
      <c r="C14" s="117"/>
      <c r="D14" s="333"/>
      <c r="E14" s="232"/>
      <c r="F14" s="117"/>
      <c r="G14" s="226"/>
      <c r="H14" s="232"/>
      <c r="I14" s="117"/>
      <c r="J14" s="226"/>
      <c r="K14" s="232"/>
      <c r="L14" s="117"/>
      <c r="M14" s="226"/>
      <c r="N14" s="213"/>
      <c r="O14" s="213"/>
      <c r="P14" s="213"/>
      <c r="Q14" s="213"/>
      <c r="R14" s="213"/>
    </row>
    <row r="15" spans="1:18" hidden="1" x14ac:dyDescent="0.25">
      <c r="A15" s="216"/>
      <c r="B15" s="224"/>
      <c r="C15" s="117"/>
      <c r="D15" s="333"/>
      <c r="E15" s="232"/>
      <c r="F15" s="117"/>
      <c r="G15" s="226"/>
      <c r="H15" s="232"/>
      <c r="I15" s="117"/>
      <c r="J15" s="226"/>
      <c r="K15" s="232"/>
      <c r="L15" s="117"/>
      <c r="M15" s="226"/>
      <c r="N15" s="213"/>
      <c r="O15" s="213"/>
      <c r="P15" s="213"/>
      <c r="Q15" s="213"/>
      <c r="R15" s="213"/>
    </row>
    <row r="16" spans="1:18" hidden="1" x14ac:dyDescent="0.25">
      <c r="A16" s="216"/>
      <c r="B16" s="224"/>
      <c r="C16" s="117"/>
      <c r="D16" s="333"/>
      <c r="E16" s="232"/>
      <c r="F16" s="117"/>
      <c r="G16" s="226"/>
      <c r="H16" s="232"/>
      <c r="I16" s="117"/>
      <c r="J16" s="226"/>
      <c r="K16" s="232"/>
      <c r="L16" s="117"/>
      <c r="M16" s="226"/>
      <c r="N16" s="213"/>
      <c r="O16" s="213"/>
      <c r="P16" s="213"/>
      <c r="Q16" s="213"/>
      <c r="R16" s="213"/>
    </row>
    <row r="17" spans="1:18" hidden="1" x14ac:dyDescent="0.25">
      <c r="A17" s="217">
        <v>2</v>
      </c>
      <c r="B17" s="225" t="s">
        <v>101</v>
      </c>
      <c r="C17" s="118"/>
      <c r="D17" s="334">
        <f>D18+D19+D20+D21</f>
        <v>2600</v>
      </c>
      <c r="E17" s="231" t="s">
        <v>76</v>
      </c>
      <c r="F17" s="118"/>
      <c r="G17" s="227">
        <f>G18+G19+G20+G21</f>
        <v>2600</v>
      </c>
      <c r="H17" s="231" t="s">
        <v>76</v>
      </c>
      <c r="I17" s="118"/>
      <c r="J17" s="227">
        <f>J18+J19+J20+J21</f>
        <v>0</v>
      </c>
      <c r="K17" s="231" t="s">
        <v>76</v>
      </c>
      <c r="L17" s="118"/>
      <c r="M17" s="227">
        <f>M18+M19+M20+M21</f>
        <v>0</v>
      </c>
      <c r="N17" s="213"/>
      <c r="O17" s="213"/>
      <c r="P17" s="213"/>
      <c r="Q17" s="213"/>
      <c r="R17" s="213"/>
    </row>
    <row r="18" spans="1:18" hidden="1" x14ac:dyDescent="0.25">
      <c r="A18" s="218"/>
      <c r="B18" s="120"/>
      <c r="C18" s="119"/>
      <c r="D18" s="247">
        <v>2600</v>
      </c>
      <c r="E18" s="233"/>
      <c r="F18" s="119"/>
      <c r="G18" s="228">
        <v>2600</v>
      </c>
      <c r="H18" s="233"/>
      <c r="I18" s="119"/>
      <c r="J18" s="228"/>
      <c r="K18" s="233"/>
      <c r="L18" s="119"/>
      <c r="M18" s="228"/>
      <c r="N18" s="213"/>
      <c r="O18" s="213"/>
      <c r="P18" s="213"/>
      <c r="Q18" s="213"/>
      <c r="R18" s="213"/>
    </row>
    <row r="19" spans="1:18" hidden="1" x14ac:dyDescent="0.25">
      <c r="A19" s="219"/>
      <c r="B19" s="120"/>
      <c r="C19" s="119"/>
      <c r="D19" s="247"/>
      <c r="E19" s="233"/>
      <c r="F19" s="119"/>
      <c r="G19" s="228"/>
      <c r="H19" s="233"/>
      <c r="I19" s="119"/>
      <c r="J19" s="228"/>
      <c r="K19" s="233"/>
      <c r="L19" s="119"/>
      <c r="M19" s="228"/>
      <c r="N19" s="213"/>
      <c r="O19" s="213"/>
      <c r="P19" s="213"/>
      <c r="Q19" s="213"/>
      <c r="R19" s="213"/>
    </row>
    <row r="20" spans="1:18" hidden="1" x14ac:dyDescent="0.25">
      <c r="A20" s="219"/>
      <c r="B20" s="120"/>
      <c r="C20" s="119"/>
      <c r="D20" s="247"/>
      <c r="E20" s="233"/>
      <c r="F20" s="119"/>
      <c r="G20" s="228"/>
      <c r="H20" s="233"/>
      <c r="I20" s="119"/>
      <c r="J20" s="228"/>
      <c r="K20" s="233"/>
      <c r="L20" s="119"/>
      <c r="M20" s="228"/>
      <c r="N20" s="213"/>
      <c r="O20" s="213"/>
      <c r="P20" s="213"/>
      <c r="Q20" s="213"/>
      <c r="R20" s="213"/>
    </row>
    <row r="21" spans="1:18" hidden="1" x14ac:dyDescent="0.25">
      <c r="A21" s="219"/>
      <c r="B21" s="120"/>
      <c r="C21" s="119"/>
      <c r="D21" s="247"/>
      <c r="E21" s="233"/>
      <c r="F21" s="119"/>
      <c r="G21" s="228"/>
      <c r="H21" s="233"/>
      <c r="I21" s="119"/>
      <c r="J21" s="228"/>
      <c r="K21" s="233"/>
      <c r="L21" s="119"/>
      <c r="M21" s="228"/>
      <c r="N21" s="213"/>
      <c r="O21" s="213"/>
      <c r="P21" s="213"/>
      <c r="Q21" s="213"/>
      <c r="R21" s="213"/>
    </row>
    <row r="22" spans="1:18" hidden="1" x14ac:dyDescent="0.25">
      <c r="A22" s="220">
        <v>3</v>
      </c>
      <c r="B22" s="225" t="s">
        <v>102</v>
      </c>
      <c r="C22" s="118"/>
      <c r="D22" s="334">
        <f>D25</f>
        <v>0</v>
      </c>
      <c r="E22" s="231" t="s">
        <v>81</v>
      </c>
      <c r="F22" s="118"/>
      <c r="G22" s="227">
        <f>G23+G25</f>
        <v>0</v>
      </c>
      <c r="H22" s="231" t="s">
        <v>81</v>
      </c>
      <c r="I22" s="118"/>
      <c r="J22" s="227">
        <f>J23+J25</f>
        <v>0</v>
      </c>
      <c r="K22" s="231" t="s">
        <v>81</v>
      </c>
      <c r="L22" s="118"/>
      <c r="M22" s="227">
        <f>M23+M25</f>
        <v>0</v>
      </c>
      <c r="N22" s="213"/>
      <c r="O22" s="213"/>
      <c r="P22" s="213"/>
      <c r="Q22" s="213"/>
      <c r="R22" s="213"/>
    </row>
    <row r="23" spans="1:18" hidden="1" x14ac:dyDescent="0.25">
      <c r="A23" s="218"/>
      <c r="B23" s="120"/>
      <c r="C23" s="119"/>
      <c r="D23" s="247"/>
      <c r="E23" s="233"/>
      <c r="F23" s="119"/>
      <c r="G23" s="229"/>
      <c r="H23" s="233"/>
      <c r="I23" s="119"/>
      <c r="J23" s="229"/>
      <c r="K23" s="233"/>
      <c r="L23" s="119"/>
      <c r="M23" s="229"/>
      <c r="N23" s="213"/>
      <c r="O23" s="213"/>
      <c r="P23" s="213"/>
      <c r="Q23" s="213"/>
      <c r="R23" s="213"/>
    </row>
    <row r="24" spans="1:18" hidden="1" x14ac:dyDescent="0.25">
      <c r="A24" s="221"/>
      <c r="B24" s="120"/>
      <c r="C24" s="119"/>
      <c r="D24" s="247"/>
      <c r="E24" s="233"/>
      <c r="F24" s="119"/>
      <c r="G24" s="229"/>
      <c r="H24" s="258"/>
      <c r="I24" s="255"/>
      <c r="J24" s="229"/>
      <c r="K24" s="258"/>
      <c r="L24" s="255"/>
      <c r="M24" s="229"/>
      <c r="N24" s="213"/>
      <c r="O24" s="213"/>
      <c r="P24" s="213"/>
      <c r="Q24" s="213"/>
      <c r="R24" s="213"/>
    </row>
    <row r="25" spans="1:18" ht="15.75" hidden="1" thickBot="1" x14ac:dyDescent="0.3">
      <c r="A25" s="221"/>
      <c r="B25" s="238"/>
      <c r="C25" s="239"/>
      <c r="D25" s="335"/>
      <c r="E25" s="250"/>
      <c r="F25" s="251"/>
      <c r="G25" s="257"/>
      <c r="H25" s="259"/>
      <c r="I25" s="256"/>
      <c r="J25" s="252"/>
      <c r="K25" s="259"/>
      <c r="L25" s="256"/>
      <c r="M25" s="252"/>
      <c r="N25" s="213"/>
      <c r="O25" s="213"/>
      <c r="P25" s="213"/>
      <c r="Q25" s="213"/>
      <c r="R25" s="213"/>
    </row>
    <row r="26" spans="1:18" ht="15.75" hidden="1" thickBot="1" x14ac:dyDescent="0.3">
      <c r="A26" s="222"/>
      <c r="B26" s="244" t="s">
        <v>103</v>
      </c>
      <c r="C26" s="122"/>
      <c r="D26" s="336">
        <f>D10+D17+D22</f>
        <v>4280</v>
      </c>
      <c r="E26" s="245"/>
      <c r="F26" s="122"/>
      <c r="G26" s="123">
        <f>G10+G17+G22</f>
        <v>4280</v>
      </c>
      <c r="H26" s="121"/>
      <c r="I26" s="122"/>
      <c r="J26" s="123">
        <f>J11+J12+J18</f>
        <v>0</v>
      </c>
      <c r="K26" s="121"/>
      <c r="L26" s="122"/>
      <c r="M26" s="123">
        <f>M10+M17</f>
        <v>0</v>
      </c>
      <c r="N26" s="213"/>
      <c r="O26" s="213"/>
      <c r="P26" s="213"/>
      <c r="Q26" s="213"/>
      <c r="R26" s="213"/>
    </row>
    <row r="27" spans="1:18" hidden="1" x14ac:dyDescent="0.25">
      <c r="D27" s="337"/>
      <c r="N27" s="213"/>
      <c r="O27" s="213"/>
      <c r="P27" s="213"/>
      <c r="Q27" s="213"/>
      <c r="R27" s="213"/>
    </row>
    <row r="28" spans="1:18" hidden="1" x14ac:dyDescent="0.25">
      <c r="N28" s="213"/>
      <c r="O28" s="213"/>
      <c r="P28" s="213"/>
      <c r="Q28" s="213"/>
      <c r="R28" s="213"/>
    </row>
    <row r="29" spans="1:18" hidden="1" x14ac:dyDescent="0.25">
      <c r="B29" s="418" t="s">
        <v>104</v>
      </c>
      <c r="C29" s="30" t="s">
        <v>30</v>
      </c>
      <c r="D29" s="354" t="s">
        <v>156</v>
      </c>
      <c r="E29" s="355"/>
      <c r="F29" s="363" t="s">
        <v>105</v>
      </c>
      <c r="G29" s="364"/>
      <c r="H29" s="30" t="s">
        <v>30</v>
      </c>
      <c r="I29" s="354" t="s">
        <v>173</v>
      </c>
      <c r="J29" s="355"/>
      <c r="N29" s="213"/>
      <c r="O29" s="213"/>
      <c r="P29" s="213"/>
      <c r="Q29" s="213"/>
      <c r="R29" s="213"/>
    </row>
    <row r="30" spans="1:18" hidden="1" x14ac:dyDescent="0.25">
      <c r="B30" s="418"/>
      <c r="C30" s="30" t="s">
        <v>31</v>
      </c>
      <c r="D30" s="354"/>
      <c r="E30" s="355"/>
      <c r="F30" s="365"/>
      <c r="G30" s="366"/>
      <c r="H30" s="30" t="s">
        <v>31</v>
      </c>
      <c r="I30" s="354"/>
      <c r="J30" s="355"/>
      <c r="N30" s="213"/>
      <c r="O30" s="213"/>
      <c r="P30" s="213"/>
      <c r="Q30" s="213"/>
      <c r="R30" s="213"/>
    </row>
    <row r="31" spans="1:18" hidden="1" x14ac:dyDescent="0.25">
      <c r="B31" s="418"/>
      <c r="C31" s="30" t="s">
        <v>32</v>
      </c>
      <c r="D31" s="354"/>
      <c r="E31" s="355"/>
      <c r="F31" s="367"/>
      <c r="G31" s="368"/>
      <c r="H31" s="30" t="s">
        <v>32</v>
      </c>
      <c r="I31" s="354"/>
      <c r="J31" s="355"/>
      <c r="N31" s="213"/>
      <c r="O31" s="213"/>
      <c r="P31" s="213"/>
      <c r="Q31" s="213"/>
      <c r="R31" s="213"/>
    </row>
    <row r="32" spans="1:18" hidden="1" x14ac:dyDescent="0.25">
      <c r="N32" s="213"/>
      <c r="O32" s="213"/>
      <c r="P32" s="213"/>
      <c r="Q32" s="213"/>
      <c r="R32" s="213"/>
    </row>
    <row r="33" spans="1:18" hidden="1" x14ac:dyDescent="0.25">
      <c r="A33" s="213"/>
      <c r="B33" s="213"/>
      <c r="C33" s="213"/>
      <c r="D33" s="325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</row>
    <row r="34" spans="1:18" hidden="1" x14ac:dyDescent="0.25">
      <c r="A34" s="213"/>
      <c r="B34" s="213"/>
      <c r="C34" s="213"/>
      <c r="D34" s="325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</row>
    <row r="35" spans="1:18" hidden="1" x14ac:dyDescent="0.25">
      <c r="A35" s="213"/>
      <c r="B35" s="213"/>
      <c r="C35" s="213"/>
      <c r="D35" s="325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</row>
    <row r="36" spans="1:18" hidden="1" x14ac:dyDescent="0.25">
      <c r="A36" s="213"/>
      <c r="B36" s="213"/>
      <c r="C36" s="213"/>
      <c r="D36" s="325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</row>
    <row r="37" spans="1:18" x14ac:dyDescent="0.25">
      <c r="A37" s="213"/>
      <c r="B37" s="213"/>
      <c r="C37" s="213"/>
      <c r="D37" s="325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</row>
    <row r="38" spans="1:18" x14ac:dyDescent="0.25">
      <c r="A38" s="213"/>
      <c r="B38" s="213"/>
      <c r="C38" s="213"/>
      <c r="D38" s="325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</row>
    <row r="39" spans="1:18" x14ac:dyDescent="0.25">
      <c r="A39" s="213"/>
      <c r="B39" s="213"/>
      <c r="C39" s="213"/>
      <c r="D39" s="325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</row>
    <row r="40" spans="1:18" x14ac:dyDescent="0.25">
      <c r="N40" s="213"/>
      <c r="O40" s="213"/>
      <c r="P40" s="213"/>
      <c r="Q40" s="213"/>
      <c r="R40" s="213"/>
    </row>
    <row r="41" spans="1:18" x14ac:dyDescent="0.25">
      <c r="N41" s="213"/>
      <c r="O41" s="213"/>
      <c r="P41" s="213"/>
      <c r="Q41" s="213"/>
      <c r="R41" s="213"/>
    </row>
    <row r="42" spans="1:18" x14ac:dyDescent="0.25">
      <c r="A42" s="213"/>
      <c r="B42" s="213"/>
      <c r="C42" s="213"/>
      <c r="D42" s="325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</row>
    <row r="43" spans="1:18" x14ac:dyDescent="0.25">
      <c r="A43" s="103" t="s">
        <v>0</v>
      </c>
      <c r="B43" s="103"/>
      <c r="C43" s="104"/>
      <c r="D43" s="329"/>
      <c r="E43" s="104"/>
      <c r="F43" s="104"/>
      <c r="G43" s="104"/>
      <c r="H43" s="104"/>
      <c r="N43" s="213"/>
      <c r="O43" s="213"/>
      <c r="P43" s="213"/>
      <c r="Q43" s="213"/>
      <c r="R43" s="213"/>
    </row>
    <row r="44" spans="1:18" x14ac:dyDescent="0.25">
      <c r="A44" s="105" t="s">
        <v>33</v>
      </c>
      <c r="I44" s="107"/>
      <c r="J44" s="106"/>
      <c r="K44" s="106"/>
      <c r="L44" s="107"/>
      <c r="M44" s="106"/>
      <c r="N44" s="213"/>
      <c r="O44" s="213"/>
      <c r="P44" s="213"/>
      <c r="Q44" s="213"/>
      <c r="R44" s="213"/>
    </row>
    <row r="45" spans="1:18" ht="15.75" thickBot="1" x14ac:dyDescent="0.3">
      <c r="A45" s="214" t="s">
        <v>180</v>
      </c>
      <c r="B45" s="214"/>
      <c r="C45" s="214"/>
      <c r="D45" s="330"/>
      <c r="E45" s="214"/>
      <c r="F45" s="214"/>
      <c r="G45" s="214"/>
      <c r="H45" s="106"/>
      <c r="J45" s="236" t="s">
        <v>197</v>
      </c>
      <c r="K45" s="103"/>
      <c r="L45" s="103"/>
      <c r="M45" s="104"/>
      <c r="N45" s="213"/>
      <c r="O45" s="213"/>
      <c r="P45" s="213"/>
      <c r="Q45" s="213"/>
      <c r="R45" s="213"/>
    </row>
    <row r="46" spans="1:18" x14ac:dyDescent="0.25">
      <c r="A46" s="108"/>
      <c r="B46" s="109" t="s">
        <v>96</v>
      </c>
      <c r="C46" s="109"/>
      <c r="D46" s="331"/>
      <c r="E46" s="415" t="s">
        <v>183</v>
      </c>
      <c r="F46" s="416"/>
      <c r="G46" s="417"/>
      <c r="H46" s="415" t="s">
        <v>182</v>
      </c>
      <c r="I46" s="416"/>
      <c r="J46" s="417"/>
      <c r="K46" s="415" t="s">
        <v>181</v>
      </c>
      <c r="L46" s="416"/>
      <c r="M46" s="417"/>
      <c r="N46" s="213"/>
      <c r="O46" s="213"/>
      <c r="P46" s="213"/>
      <c r="Q46" s="213"/>
      <c r="R46" s="213"/>
    </row>
    <row r="47" spans="1:18" ht="27" thickBot="1" x14ac:dyDescent="0.3">
      <c r="A47" s="110" t="s">
        <v>97</v>
      </c>
      <c r="B47" s="240" t="s">
        <v>16</v>
      </c>
      <c r="C47" s="241" t="s">
        <v>98</v>
      </c>
      <c r="D47" s="242" t="s">
        <v>99</v>
      </c>
      <c r="E47" s="243" t="s">
        <v>16</v>
      </c>
      <c r="F47" s="241" t="s">
        <v>98</v>
      </c>
      <c r="G47" s="242" t="s">
        <v>99</v>
      </c>
      <c r="H47" s="230" t="s">
        <v>16</v>
      </c>
      <c r="I47" s="111" t="s">
        <v>98</v>
      </c>
      <c r="J47" s="112" t="s">
        <v>99</v>
      </c>
      <c r="K47" s="243" t="s">
        <v>16</v>
      </c>
      <c r="L47" s="241" t="s">
        <v>98</v>
      </c>
      <c r="M47" s="242" t="s">
        <v>99</v>
      </c>
      <c r="N47" s="213"/>
      <c r="O47" s="213"/>
      <c r="P47" s="213"/>
      <c r="Q47" s="213"/>
      <c r="R47" s="213"/>
    </row>
    <row r="48" spans="1:18" x14ac:dyDescent="0.25">
      <c r="A48" s="215"/>
      <c r="B48" s="113"/>
      <c r="C48" s="114"/>
      <c r="D48" s="332"/>
      <c r="E48" s="248"/>
      <c r="F48" s="114"/>
      <c r="G48" s="249"/>
      <c r="H48" s="237"/>
      <c r="I48" s="253"/>
      <c r="J48" s="249"/>
      <c r="K48" s="260"/>
      <c r="L48" s="114"/>
      <c r="M48" s="249"/>
      <c r="N48" s="213"/>
      <c r="O48" s="213"/>
      <c r="P48" s="213"/>
      <c r="Q48" s="213"/>
      <c r="R48" s="213"/>
    </row>
    <row r="49" spans="1:18" x14ac:dyDescent="0.25">
      <c r="A49" s="216">
        <v>1</v>
      </c>
      <c r="B49" s="223" t="s">
        <v>100</v>
      </c>
      <c r="C49" s="115"/>
      <c r="D49" s="246">
        <f>D50+D51+D52+D53+D54+D55</f>
        <v>1680</v>
      </c>
      <c r="E49" s="231" t="s">
        <v>86</v>
      </c>
      <c r="F49" s="115"/>
      <c r="G49" s="116">
        <f>G50+G51</f>
        <v>1680</v>
      </c>
      <c r="H49" s="223" t="s">
        <v>100</v>
      </c>
      <c r="I49" s="254"/>
      <c r="J49" s="116">
        <f>J50+J51</f>
        <v>0</v>
      </c>
      <c r="K49" s="223" t="s">
        <v>100</v>
      </c>
      <c r="L49" s="254"/>
      <c r="M49" s="116">
        <f>M50+M51</f>
        <v>0</v>
      </c>
      <c r="N49" s="213"/>
      <c r="O49" s="213"/>
      <c r="P49" s="213"/>
      <c r="Q49" s="213"/>
      <c r="R49" s="213"/>
    </row>
    <row r="50" spans="1:18" x14ac:dyDescent="0.25">
      <c r="A50" s="216"/>
      <c r="B50" s="224"/>
      <c r="C50" s="117"/>
      <c r="D50" s="333">
        <v>1680</v>
      </c>
      <c r="E50" s="232"/>
      <c r="F50" s="117"/>
      <c r="G50" s="226">
        <v>1680</v>
      </c>
      <c r="H50" s="224"/>
      <c r="I50" s="117"/>
      <c r="J50" s="226"/>
      <c r="K50" s="224"/>
      <c r="L50" s="117"/>
      <c r="M50" s="226"/>
      <c r="N50" s="213"/>
      <c r="O50" s="213"/>
      <c r="P50" s="213"/>
      <c r="Q50" s="213"/>
      <c r="R50" s="213"/>
    </row>
    <row r="51" spans="1:18" x14ac:dyDescent="0.25">
      <c r="A51" s="216"/>
      <c r="B51" s="224"/>
      <c r="C51" s="117"/>
      <c r="D51" s="333"/>
      <c r="E51" s="232"/>
      <c r="F51" s="117"/>
      <c r="G51" s="226"/>
      <c r="H51" s="224"/>
      <c r="I51" s="117"/>
      <c r="J51" s="226"/>
      <c r="K51" s="224"/>
      <c r="L51" s="117"/>
      <c r="M51" s="226"/>
      <c r="N51" s="213"/>
      <c r="O51" s="213"/>
      <c r="P51" s="213"/>
      <c r="Q51" s="213"/>
      <c r="R51" s="213"/>
    </row>
    <row r="52" spans="1:18" x14ac:dyDescent="0.25">
      <c r="A52" s="216"/>
      <c r="B52" s="224"/>
      <c r="C52" s="117"/>
      <c r="D52" s="333"/>
      <c r="E52" s="232"/>
      <c r="F52" s="117"/>
      <c r="G52" s="226"/>
      <c r="H52" s="232"/>
      <c r="I52" s="117"/>
      <c r="J52" s="226"/>
      <c r="K52" s="232"/>
      <c r="L52" s="117"/>
      <c r="M52" s="226"/>
      <c r="N52" s="213"/>
      <c r="O52" s="213"/>
      <c r="P52" s="213"/>
      <c r="Q52" s="213"/>
      <c r="R52" s="213"/>
    </row>
    <row r="53" spans="1:18" x14ac:dyDescent="0.25">
      <c r="A53" s="216"/>
      <c r="B53" s="224"/>
      <c r="C53" s="117"/>
      <c r="D53" s="333"/>
      <c r="E53" s="232"/>
      <c r="F53" s="117"/>
      <c r="G53" s="226"/>
      <c r="H53" s="232"/>
      <c r="I53" s="117"/>
      <c r="J53" s="226"/>
      <c r="K53" s="232"/>
      <c r="L53" s="117"/>
      <c r="M53" s="226"/>
      <c r="N53" s="213"/>
      <c r="O53" s="213"/>
      <c r="P53" s="213"/>
      <c r="Q53" s="213"/>
      <c r="R53" s="213"/>
    </row>
    <row r="54" spans="1:18" x14ac:dyDescent="0.25">
      <c r="A54" s="216"/>
      <c r="B54" s="224"/>
      <c r="C54" s="117"/>
      <c r="D54" s="333"/>
      <c r="E54" s="232"/>
      <c r="F54" s="117"/>
      <c r="G54" s="226"/>
      <c r="H54" s="232"/>
      <c r="I54" s="117"/>
      <c r="J54" s="226"/>
      <c r="K54" s="232"/>
      <c r="L54" s="117"/>
      <c r="M54" s="226"/>
      <c r="N54" s="213"/>
      <c r="O54" s="213"/>
      <c r="P54" s="213"/>
      <c r="Q54" s="213"/>
      <c r="R54" s="213"/>
    </row>
    <row r="55" spans="1:18" x14ac:dyDescent="0.25">
      <c r="A55" s="216"/>
      <c r="B55" s="224"/>
      <c r="C55" s="117"/>
      <c r="D55" s="333"/>
      <c r="E55" s="232"/>
      <c r="F55" s="117"/>
      <c r="G55" s="226"/>
      <c r="H55" s="232"/>
      <c r="I55" s="117"/>
      <c r="J55" s="226"/>
      <c r="K55" s="232"/>
      <c r="L55" s="117"/>
      <c r="M55" s="226"/>
      <c r="N55" s="213"/>
      <c r="O55" s="213"/>
      <c r="P55" s="213"/>
      <c r="Q55" s="213"/>
      <c r="R55" s="213"/>
    </row>
    <row r="56" spans="1:18" x14ac:dyDescent="0.25">
      <c r="A56" s="217">
        <v>2</v>
      </c>
      <c r="B56" s="225" t="s">
        <v>101</v>
      </c>
      <c r="C56" s="118"/>
      <c r="D56" s="334">
        <f>D57+D58+D59+D60</f>
        <v>2600</v>
      </c>
      <c r="E56" s="231" t="s">
        <v>76</v>
      </c>
      <c r="F56" s="118"/>
      <c r="G56" s="227">
        <f>G57+G58+G59+G60</f>
        <v>2600</v>
      </c>
      <c r="H56" s="231" t="s">
        <v>76</v>
      </c>
      <c r="I56" s="118"/>
      <c r="J56" s="227">
        <f>J57+J58+J59+J60</f>
        <v>0</v>
      </c>
      <c r="K56" s="231" t="s">
        <v>76</v>
      </c>
      <c r="L56" s="118"/>
      <c r="M56" s="227">
        <f>M57+M58+M59+M60</f>
        <v>0</v>
      </c>
      <c r="N56" s="213"/>
      <c r="O56" s="213"/>
      <c r="P56" s="213"/>
      <c r="Q56" s="213"/>
      <c r="R56" s="213"/>
    </row>
    <row r="57" spans="1:18" x14ac:dyDescent="0.25">
      <c r="A57" s="218"/>
      <c r="B57" s="120"/>
      <c r="C57" s="119"/>
      <c r="D57" s="247">
        <v>2600</v>
      </c>
      <c r="E57" s="233"/>
      <c r="F57" s="119"/>
      <c r="G57" s="228">
        <v>2600</v>
      </c>
      <c r="H57" s="233"/>
      <c r="I57" s="119"/>
      <c r="J57" s="228"/>
      <c r="K57" s="233"/>
      <c r="L57" s="119"/>
      <c r="M57" s="228"/>
      <c r="N57" s="213"/>
      <c r="O57" s="213"/>
      <c r="P57" s="213"/>
      <c r="Q57" s="213"/>
      <c r="R57" s="213"/>
    </row>
    <row r="58" spans="1:18" x14ac:dyDescent="0.25">
      <c r="A58" s="219"/>
      <c r="B58" s="120"/>
      <c r="C58" s="119"/>
      <c r="D58" s="247"/>
      <c r="E58" s="233"/>
      <c r="F58" s="119"/>
      <c r="G58" s="228"/>
      <c r="H58" s="233"/>
      <c r="I58" s="119"/>
      <c r="J58" s="228"/>
      <c r="K58" s="233"/>
      <c r="L58" s="119"/>
      <c r="M58" s="228"/>
      <c r="N58" s="213"/>
      <c r="O58" s="213"/>
      <c r="P58" s="213"/>
      <c r="Q58" s="213"/>
      <c r="R58" s="213"/>
    </row>
    <row r="59" spans="1:18" x14ac:dyDescent="0.25">
      <c r="A59" s="219"/>
      <c r="B59" s="120"/>
      <c r="C59" s="119"/>
      <c r="D59" s="247"/>
      <c r="E59" s="233"/>
      <c r="F59" s="119"/>
      <c r="G59" s="228"/>
      <c r="H59" s="233"/>
      <c r="I59" s="119"/>
      <c r="J59" s="228"/>
      <c r="K59" s="233"/>
      <c r="L59" s="119"/>
      <c r="M59" s="228"/>
      <c r="N59" s="213"/>
      <c r="O59" s="213"/>
      <c r="P59" s="213"/>
      <c r="Q59" s="213"/>
      <c r="R59" s="213"/>
    </row>
    <row r="60" spans="1:18" x14ac:dyDescent="0.25">
      <c r="A60" s="219"/>
      <c r="B60" s="120"/>
      <c r="C60" s="119"/>
      <c r="D60" s="247"/>
      <c r="E60" s="233"/>
      <c r="F60" s="119"/>
      <c r="G60" s="228"/>
      <c r="H60" s="233"/>
      <c r="I60" s="119"/>
      <c r="J60" s="228"/>
      <c r="K60" s="233"/>
      <c r="L60" s="119"/>
      <c r="M60" s="228"/>
      <c r="N60" s="213"/>
      <c r="O60" s="213"/>
      <c r="P60" s="213"/>
      <c r="Q60" s="213"/>
      <c r="R60" s="213"/>
    </row>
    <row r="61" spans="1:18" x14ac:dyDescent="0.25">
      <c r="A61" s="220">
        <v>3</v>
      </c>
      <c r="B61" s="225" t="s">
        <v>102</v>
      </c>
      <c r="C61" s="118"/>
      <c r="D61" s="334">
        <f>D64</f>
        <v>0</v>
      </c>
      <c r="E61" s="231" t="s">
        <v>81</v>
      </c>
      <c r="F61" s="118"/>
      <c r="G61" s="227">
        <f>G62+G64</f>
        <v>0</v>
      </c>
      <c r="H61" s="231" t="s">
        <v>81</v>
      </c>
      <c r="I61" s="118"/>
      <c r="J61" s="227">
        <f>J62+J64</f>
        <v>0</v>
      </c>
      <c r="K61" s="231" t="s">
        <v>81</v>
      </c>
      <c r="L61" s="118"/>
      <c r="M61" s="227">
        <f>M62+M64</f>
        <v>0</v>
      </c>
      <c r="N61" s="213"/>
      <c r="O61" s="213"/>
      <c r="P61" s="213"/>
      <c r="Q61" s="213"/>
      <c r="R61" s="213"/>
    </row>
    <row r="62" spans="1:18" x14ac:dyDescent="0.25">
      <c r="A62" s="218"/>
      <c r="B62" s="120"/>
      <c r="C62" s="119"/>
      <c r="D62" s="247"/>
      <c r="E62" s="233"/>
      <c r="F62" s="119"/>
      <c r="G62" s="229"/>
      <c r="H62" s="233"/>
      <c r="I62" s="119"/>
      <c r="J62" s="229"/>
      <c r="K62" s="233"/>
      <c r="L62" s="119"/>
      <c r="M62" s="229"/>
      <c r="N62" s="213"/>
      <c r="O62" s="213"/>
      <c r="P62" s="213"/>
      <c r="Q62" s="213"/>
      <c r="R62" s="213"/>
    </row>
    <row r="63" spans="1:18" x14ac:dyDescent="0.25">
      <c r="A63" s="221"/>
      <c r="B63" s="120"/>
      <c r="C63" s="119"/>
      <c r="D63" s="247"/>
      <c r="E63" s="233"/>
      <c r="F63" s="119"/>
      <c r="G63" s="229"/>
      <c r="H63" s="258"/>
      <c r="I63" s="255"/>
      <c r="J63" s="229"/>
      <c r="K63" s="258"/>
      <c r="L63" s="255"/>
      <c r="M63" s="229"/>
      <c r="N63" s="213"/>
      <c r="O63" s="213"/>
      <c r="P63" s="213"/>
      <c r="Q63" s="213"/>
      <c r="R63" s="213"/>
    </row>
    <row r="64" spans="1:18" ht="15.75" thickBot="1" x14ac:dyDescent="0.3">
      <c r="A64" s="221"/>
      <c r="B64" s="238"/>
      <c r="C64" s="239"/>
      <c r="D64" s="335"/>
      <c r="E64" s="250"/>
      <c r="F64" s="251"/>
      <c r="G64" s="257"/>
      <c r="H64" s="259"/>
      <c r="I64" s="256"/>
      <c r="J64" s="252"/>
      <c r="K64" s="259"/>
      <c r="L64" s="256"/>
      <c r="M64" s="252"/>
      <c r="N64" s="213"/>
      <c r="O64" s="213"/>
      <c r="P64" s="213"/>
      <c r="Q64" s="213"/>
      <c r="R64" s="213"/>
    </row>
    <row r="65" spans="1:13" ht="15.75" thickBot="1" x14ac:dyDescent="0.3">
      <c r="A65" s="222"/>
      <c r="B65" s="244" t="s">
        <v>103</v>
      </c>
      <c r="C65" s="122"/>
      <c r="D65" s="336">
        <f>D49+D56+D61</f>
        <v>4280</v>
      </c>
      <c r="E65" s="245"/>
      <c r="F65" s="122"/>
      <c r="G65" s="123">
        <f>G49+G56+G61</f>
        <v>4280</v>
      </c>
      <c r="H65" s="121"/>
      <c r="I65" s="122"/>
      <c r="J65" s="123">
        <f>J50+J51+J57</f>
        <v>0</v>
      </c>
      <c r="K65" s="121"/>
      <c r="L65" s="122"/>
      <c r="M65" s="123">
        <f>M49+M56</f>
        <v>0</v>
      </c>
    </row>
    <row r="66" spans="1:13" x14ac:dyDescent="0.25">
      <c r="D66" s="337"/>
    </row>
    <row r="68" spans="1:13" x14ac:dyDescent="0.25">
      <c r="B68" s="418" t="s">
        <v>104</v>
      </c>
      <c r="C68" s="30" t="s">
        <v>30</v>
      </c>
      <c r="D68" s="354" t="s">
        <v>156</v>
      </c>
      <c r="E68" s="355"/>
      <c r="F68" s="363" t="s">
        <v>105</v>
      </c>
      <c r="G68" s="364"/>
      <c r="H68" s="30" t="s">
        <v>30</v>
      </c>
      <c r="I68" s="354" t="s">
        <v>173</v>
      </c>
      <c r="J68" s="355"/>
    </row>
    <row r="69" spans="1:13" x14ac:dyDescent="0.25">
      <c r="B69" s="418"/>
      <c r="C69" s="30" t="s">
        <v>31</v>
      </c>
      <c r="D69" s="354"/>
      <c r="E69" s="355"/>
      <c r="F69" s="365"/>
      <c r="G69" s="366"/>
      <c r="H69" s="30" t="s">
        <v>31</v>
      </c>
      <c r="I69" s="354"/>
      <c r="J69" s="355"/>
    </row>
    <row r="70" spans="1:13" x14ac:dyDescent="0.25">
      <c r="B70" s="418"/>
      <c r="C70" s="30" t="s">
        <v>32</v>
      </c>
      <c r="D70" s="354" t="s">
        <v>206</v>
      </c>
      <c r="E70" s="355"/>
      <c r="F70" s="367"/>
      <c r="G70" s="368"/>
      <c r="H70" s="30" t="s">
        <v>32</v>
      </c>
      <c r="I70" s="354" t="s">
        <v>206</v>
      </c>
      <c r="J70" s="355"/>
    </row>
    <row r="72" spans="1:13" x14ac:dyDescent="0.25">
      <c r="A72" s="213"/>
      <c r="B72" s="213"/>
      <c r="C72" s="213"/>
      <c r="D72" s="325"/>
      <c r="E72" s="213"/>
      <c r="F72" s="213"/>
      <c r="G72" s="213"/>
      <c r="H72" s="213"/>
      <c r="I72" s="213"/>
      <c r="J72" s="213"/>
      <c r="K72" s="213"/>
      <c r="L72" s="213"/>
      <c r="M72" s="213"/>
    </row>
  </sheetData>
  <mergeCells count="22">
    <mergeCell ref="E7:G7"/>
    <mergeCell ref="H7:J7"/>
    <mergeCell ref="K7:M7"/>
    <mergeCell ref="B29:B31"/>
    <mergeCell ref="D29:E29"/>
    <mergeCell ref="F29:G31"/>
    <mergeCell ref="I29:J29"/>
    <mergeCell ref="D30:E30"/>
    <mergeCell ref="I30:J30"/>
    <mergeCell ref="D31:E31"/>
    <mergeCell ref="I31:J31"/>
    <mergeCell ref="E46:G46"/>
    <mergeCell ref="H46:J46"/>
    <mergeCell ref="K46:M46"/>
    <mergeCell ref="B68:B70"/>
    <mergeCell ref="D68:E68"/>
    <mergeCell ref="F68:G70"/>
    <mergeCell ref="I68:J68"/>
    <mergeCell ref="D69:E69"/>
    <mergeCell ref="I69:J69"/>
    <mergeCell ref="D70:E70"/>
    <mergeCell ref="I70:J70"/>
  </mergeCells>
  <pageMargins left="0.25" right="0.25" top="0.75" bottom="0.75" header="0.3" footer="0.3"/>
  <pageSetup paperSize="9" scale="98" fitToHeight="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36" workbookViewId="0">
      <selection activeCell="N59" sqref="N59"/>
    </sheetView>
  </sheetViews>
  <sheetFormatPr defaultRowHeight="15" x14ac:dyDescent="0.25"/>
  <cols>
    <col min="1" max="1" width="13" customWidth="1"/>
    <col min="2" max="2" width="17.85546875" customWidth="1"/>
    <col min="8" max="8" width="13.7109375" customWidth="1"/>
    <col min="9" max="9" width="12.42578125" customWidth="1"/>
    <col min="10" max="10" width="15.7109375" customWidth="1"/>
    <col min="11" max="11" width="35.42578125" customWidth="1"/>
  </cols>
  <sheetData>
    <row r="1" spans="1:11" hidden="1" x14ac:dyDescent="0.25"/>
    <row r="2" spans="1:11" hidden="1" x14ac:dyDescent="0.25"/>
    <row r="3" spans="1:11" hidden="1" x14ac:dyDescent="0.25">
      <c r="C3" s="124"/>
      <c r="D3" s="125"/>
      <c r="E3" s="125"/>
      <c r="F3" s="125"/>
      <c r="G3" s="125"/>
      <c r="H3" s="125"/>
      <c r="I3" s="125"/>
      <c r="J3" s="126"/>
      <c r="K3" s="126"/>
    </row>
    <row r="4" spans="1:11" hidden="1" x14ac:dyDescent="0.25">
      <c r="A4" s="124" t="s">
        <v>0</v>
      </c>
      <c r="B4" s="124"/>
      <c r="C4" s="124"/>
      <c r="D4" s="125"/>
      <c r="E4" s="125"/>
      <c r="F4" s="125"/>
      <c r="G4" s="125"/>
      <c r="H4" s="125"/>
      <c r="I4" s="125"/>
      <c r="J4" s="126"/>
      <c r="K4" s="126"/>
    </row>
    <row r="5" spans="1:11" hidden="1" x14ac:dyDescent="0.25">
      <c r="A5" s="105" t="s">
        <v>33</v>
      </c>
      <c r="B5" s="124"/>
      <c r="C5" s="124"/>
      <c r="D5" s="125"/>
      <c r="E5" s="125"/>
      <c r="F5" s="125"/>
      <c r="G5" s="125"/>
      <c r="H5" s="125"/>
      <c r="I5" s="125"/>
      <c r="J5" s="126"/>
      <c r="K5" s="126"/>
    </row>
    <row r="6" spans="1:11" hidden="1" x14ac:dyDescent="0.25"/>
    <row r="7" spans="1:11" ht="15.75" hidden="1" x14ac:dyDescent="0.25">
      <c r="A7" s="127" t="s">
        <v>106</v>
      </c>
      <c r="B7" s="128"/>
      <c r="C7" s="129"/>
      <c r="D7" s="130"/>
      <c r="E7" s="130"/>
      <c r="F7" s="130"/>
      <c r="G7" s="131"/>
      <c r="H7" s="131"/>
      <c r="I7" s="131"/>
      <c r="J7" s="130"/>
      <c r="K7" s="130"/>
    </row>
    <row r="8" spans="1:11" hidden="1" x14ac:dyDescent="0.25">
      <c r="A8" s="132"/>
      <c r="B8" s="133"/>
      <c r="C8" s="133"/>
      <c r="D8" s="133"/>
      <c r="E8" s="133"/>
      <c r="F8" s="133"/>
      <c r="G8" s="134"/>
      <c r="H8" s="134"/>
      <c r="I8" s="134"/>
      <c r="J8" s="133"/>
      <c r="K8" s="133"/>
    </row>
    <row r="9" spans="1:11" hidden="1" x14ac:dyDescent="0.25">
      <c r="A9" s="132" t="s">
        <v>107</v>
      </c>
      <c r="B9" s="133"/>
      <c r="C9" s="132"/>
      <c r="D9" s="133"/>
      <c r="E9" s="133"/>
      <c r="F9" s="133"/>
      <c r="G9" s="134"/>
      <c r="H9" s="301" t="s">
        <v>184</v>
      </c>
      <c r="I9" s="134"/>
      <c r="J9" s="133"/>
      <c r="K9" s="133"/>
    </row>
    <row r="10" spans="1:11" ht="15.75" hidden="1" thickBot="1" x14ac:dyDescent="0.3">
      <c r="A10" s="135"/>
      <c r="B10" s="135"/>
      <c r="C10" s="136"/>
      <c r="D10" s="135"/>
      <c r="E10" s="136"/>
      <c r="F10" s="136"/>
      <c r="G10" s="137"/>
      <c r="H10" s="137"/>
      <c r="I10" s="137"/>
      <c r="J10" s="135"/>
      <c r="K10" s="135"/>
    </row>
    <row r="11" spans="1:11" ht="31.5" hidden="1" x14ac:dyDescent="0.25">
      <c r="A11" s="423" t="s">
        <v>108</v>
      </c>
      <c r="B11" s="425" t="s">
        <v>109</v>
      </c>
      <c r="C11" s="309" t="s">
        <v>110</v>
      </c>
      <c r="D11" s="309" t="s">
        <v>111</v>
      </c>
      <c r="E11" s="309" t="s">
        <v>112</v>
      </c>
      <c r="F11" s="309" t="s">
        <v>178</v>
      </c>
      <c r="G11" s="419" t="s">
        <v>190</v>
      </c>
      <c r="H11" s="419" t="s">
        <v>113</v>
      </c>
      <c r="I11" s="419" t="s">
        <v>151</v>
      </c>
      <c r="J11" s="419" t="s">
        <v>114</v>
      </c>
      <c r="K11" s="421" t="s">
        <v>56</v>
      </c>
    </row>
    <row r="12" spans="1:11" hidden="1" x14ac:dyDescent="0.25">
      <c r="A12" s="424"/>
      <c r="B12" s="426"/>
      <c r="C12" s="305" t="s">
        <v>115</v>
      </c>
      <c r="D12" s="305" t="s">
        <v>116</v>
      </c>
      <c r="E12" s="305" t="s">
        <v>116</v>
      </c>
      <c r="F12" s="420" t="s">
        <v>117</v>
      </c>
      <c r="G12" s="420"/>
      <c r="H12" s="420"/>
      <c r="I12" s="420"/>
      <c r="J12" s="420"/>
      <c r="K12" s="422"/>
    </row>
    <row r="13" spans="1:11" hidden="1" x14ac:dyDescent="0.25">
      <c r="A13" s="424"/>
      <c r="B13" s="426"/>
      <c r="C13" s="305" t="s">
        <v>118</v>
      </c>
      <c r="D13" s="305" t="s">
        <v>118</v>
      </c>
      <c r="E13" s="305" t="s">
        <v>118</v>
      </c>
      <c r="F13" s="420"/>
      <c r="G13" s="420"/>
      <c r="H13" s="420"/>
      <c r="I13" s="420"/>
      <c r="J13" s="420"/>
      <c r="K13" s="422"/>
    </row>
    <row r="14" spans="1:11" hidden="1" x14ac:dyDescent="0.25">
      <c r="A14" s="310" t="s">
        <v>119</v>
      </c>
      <c r="B14" s="306" t="s">
        <v>120</v>
      </c>
      <c r="C14" s="139"/>
      <c r="D14" s="139"/>
      <c r="E14" s="139"/>
      <c r="F14" s="139"/>
      <c r="G14" s="139"/>
      <c r="H14" s="139"/>
      <c r="I14" s="139"/>
      <c r="J14" s="139"/>
      <c r="K14" s="140"/>
    </row>
    <row r="15" spans="1:11" hidden="1" x14ac:dyDescent="0.25">
      <c r="A15" s="310" t="s">
        <v>121</v>
      </c>
      <c r="B15" s="306" t="s">
        <v>122</v>
      </c>
      <c r="C15" s="139"/>
      <c r="D15" s="139"/>
      <c r="E15" s="139"/>
      <c r="F15" s="139"/>
      <c r="G15" s="139"/>
      <c r="H15" s="139"/>
      <c r="I15" s="139"/>
      <c r="J15" s="139"/>
      <c r="K15" s="140"/>
    </row>
    <row r="16" spans="1:11" hidden="1" x14ac:dyDescent="0.25">
      <c r="A16" s="310" t="s">
        <v>123</v>
      </c>
      <c r="B16" s="306" t="s">
        <v>124</v>
      </c>
      <c r="C16" s="308">
        <v>1680</v>
      </c>
      <c r="D16" s="308">
        <v>1680</v>
      </c>
      <c r="E16" s="307"/>
      <c r="F16" s="138"/>
      <c r="G16" s="308"/>
      <c r="H16" s="317"/>
      <c r="I16" s="317"/>
      <c r="J16" s="317"/>
      <c r="K16" s="311" t="s">
        <v>193</v>
      </c>
    </row>
    <row r="17" spans="1:16" hidden="1" x14ac:dyDescent="0.25">
      <c r="A17" s="312" t="s">
        <v>157</v>
      </c>
      <c r="B17" s="344" t="s">
        <v>158</v>
      </c>
      <c r="C17" s="308">
        <v>2600</v>
      </c>
      <c r="D17" s="308">
        <v>2600</v>
      </c>
      <c r="E17" s="307"/>
      <c r="F17" s="138"/>
      <c r="G17" s="308"/>
      <c r="H17" s="317"/>
      <c r="I17" s="317"/>
      <c r="J17" s="317"/>
      <c r="K17" s="311" t="s">
        <v>193</v>
      </c>
    </row>
    <row r="18" spans="1:16" hidden="1" x14ac:dyDescent="0.25">
      <c r="A18" s="310" t="s">
        <v>125</v>
      </c>
      <c r="B18" s="306" t="s">
        <v>126</v>
      </c>
      <c r="C18" s="139"/>
      <c r="D18" s="139"/>
      <c r="E18" s="139"/>
      <c r="F18" s="139"/>
      <c r="G18" s="139"/>
      <c r="H18" s="319"/>
      <c r="I18" s="319"/>
      <c r="J18" s="319"/>
      <c r="K18" s="140"/>
    </row>
    <row r="19" spans="1:16" s="300" customFormat="1" ht="15.75" hidden="1" thickBot="1" x14ac:dyDescent="0.3">
      <c r="A19" s="296"/>
      <c r="B19" s="297" t="s">
        <v>171</v>
      </c>
      <c r="C19" s="297"/>
      <c r="D19" s="297"/>
      <c r="E19" s="297"/>
      <c r="F19" s="297"/>
      <c r="G19" s="298">
        <f>SUM(G16:G18)</f>
        <v>0</v>
      </c>
      <c r="H19" s="298">
        <f>SUM(H16:H18)</f>
        <v>0</v>
      </c>
      <c r="I19" s="298">
        <f>SUM(I16:I18)</f>
        <v>0</v>
      </c>
      <c r="J19" s="318">
        <f>SUM(J16:J18)</f>
        <v>0</v>
      </c>
      <c r="K19" s="299"/>
    </row>
    <row r="20" spans="1:16" hidden="1" x14ac:dyDescent="0.25">
      <c r="A20" s="137"/>
      <c r="B20" s="137"/>
      <c r="C20" s="137"/>
      <c r="D20" s="137"/>
      <c r="E20" s="137"/>
      <c r="F20" s="137"/>
      <c r="G20" s="137"/>
      <c r="H20" s="137"/>
      <c r="I20" s="137"/>
    </row>
    <row r="21" spans="1:16" hidden="1" x14ac:dyDescent="0.25">
      <c r="A21" s="135"/>
      <c r="B21" s="135"/>
      <c r="C21" s="135"/>
      <c r="D21" s="135"/>
      <c r="E21" s="137"/>
      <c r="F21" s="137"/>
      <c r="G21" s="137"/>
      <c r="H21" s="137"/>
      <c r="I21" s="137"/>
    </row>
    <row r="22" spans="1:16" hidden="1" x14ac:dyDescent="0.25">
      <c r="A22" s="135"/>
      <c r="B22" s="135"/>
      <c r="C22" s="135"/>
      <c r="D22" s="135"/>
      <c r="E22" s="135"/>
      <c r="F22" s="135"/>
      <c r="G22" s="137"/>
      <c r="H22" s="137"/>
      <c r="I22" s="137"/>
      <c r="P22" t="s">
        <v>172</v>
      </c>
    </row>
    <row r="23" spans="1:16" hidden="1" x14ac:dyDescent="0.25"/>
    <row r="24" spans="1:16" hidden="1" x14ac:dyDescent="0.25"/>
    <row r="25" spans="1:16" hidden="1" x14ac:dyDescent="0.25"/>
    <row r="26" spans="1:16" hidden="1" x14ac:dyDescent="0.25">
      <c r="A26" s="363" t="s">
        <v>28</v>
      </c>
      <c r="B26" s="364"/>
      <c r="C26" s="102" t="s">
        <v>30</v>
      </c>
      <c r="D26" s="410" t="s">
        <v>156</v>
      </c>
      <c r="E26" s="411"/>
      <c r="F26" s="412" t="s">
        <v>29</v>
      </c>
      <c r="G26" s="102" t="s">
        <v>30</v>
      </c>
      <c r="H26" s="354" t="s">
        <v>173</v>
      </c>
      <c r="I26" s="355"/>
    </row>
    <row r="27" spans="1:16" hidden="1" x14ac:dyDescent="0.25">
      <c r="A27" s="365"/>
      <c r="B27" s="366"/>
      <c r="C27" s="102" t="s">
        <v>31</v>
      </c>
      <c r="D27" s="410"/>
      <c r="E27" s="411"/>
      <c r="F27" s="413"/>
      <c r="G27" s="102" t="s">
        <v>31</v>
      </c>
      <c r="H27" s="410"/>
      <c r="I27" s="411"/>
    </row>
    <row r="28" spans="1:16" hidden="1" x14ac:dyDescent="0.25">
      <c r="A28" s="367"/>
      <c r="B28" s="368"/>
      <c r="C28" s="102" t="s">
        <v>32</v>
      </c>
      <c r="D28" s="410"/>
      <c r="E28" s="411"/>
      <c r="F28" s="414"/>
      <c r="G28" s="102" t="s">
        <v>32</v>
      </c>
      <c r="H28" s="410"/>
      <c r="I28" s="411"/>
    </row>
    <row r="29" spans="1:16" hidden="1" x14ac:dyDescent="0.25"/>
    <row r="30" spans="1:16" hidden="1" x14ac:dyDescent="0.25"/>
    <row r="31" spans="1:16" hidden="1" x14ac:dyDescent="0.2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</row>
    <row r="32" spans="1:16" hidden="1" x14ac:dyDescent="0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</row>
    <row r="33" spans="1:11" hidden="1" x14ac:dyDescent="0.25"/>
    <row r="34" spans="1:11" hidden="1" x14ac:dyDescent="0.25"/>
    <row r="35" spans="1:11" hidden="1" x14ac:dyDescent="0.25"/>
    <row r="40" spans="1:11" x14ac:dyDescent="0.25">
      <c r="C40" s="124"/>
      <c r="D40" s="125"/>
      <c r="E40" s="125"/>
      <c r="F40" s="125"/>
      <c r="G40" s="125"/>
      <c r="H40" s="125"/>
      <c r="I40" s="125"/>
      <c r="J40" s="126"/>
      <c r="K40" s="126"/>
    </row>
    <row r="41" spans="1:11" x14ac:dyDescent="0.25">
      <c r="A41" s="124" t="s">
        <v>0</v>
      </c>
      <c r="B41" s="124"/>
      <c r="C41" s="124"/>
      <c r="D41" s="125"/>
      <c r="E41" s="125"/>
      <c r="F41" s="125"/>
      <c r="G41" s="125"/>
      <c r="H41" s="125"/>
      <c r="I41" s="125"/>
      <c r="J41" s="126"/>
      <c r="K41" s="126"/>
    </row>
    <row r="42" spans="1:11" x14ac:dyDescent="0.25">
      <c r="A42" s="105" t="s">
        <v>33</v>
      </c>
      <c r="B42" s="124"/>
      <c r="C42" s="124"/>
      <c r="D42" s="125"/>
      <c r="E42" s="125"/>
      <c r="F42" s="125"/>
      <c r="G42" s="125"/>
      <c r="H42" s="125"/>
      <c r="I42" s="125"/>
      <c r="J42" s="126"/>
      <c r="K42" s="126"/>
    </row>
    <row r="44" spans="1:11" ht="15.75" x14ac:dyDescent="0.25">
      <c r="A44" s="127" t="s">
        <v>106</v>
      </c>
      <c r="B44" s="128"/>
      <c r="C44" s="129"/>
      <c r="D44" s="130"/>
      <c r="E44" s="130"/>
      <c r="F44" s="130"/>
      <c r="G44" s="131"/>
      <c r="H44" s="131"/>
      <c r="I44" s="131"/>
      <c r="J44" s="130"/>
      <c r="K44" s="130"/>
    </row>
    <row r="45" spans="1:11" x14ac:dyDescent="0.25">
      <c r="A45" s="132"/>
      <c r="B45" s="133"/>
      <c r="C45" s="133"/>
      <c r="D45" s="133"/>
      <c r="E45" s="133"/>
      <c r="F45" s="133"/>
      <c r="G45" s="134"/>
      <c r="H45" s="134"/>
      <c r="I45" s="134"/>
      <c r="J45" s="133"/>
      <c r="K45" s="133"/>
    </row>
    <row r="46" spans="1:11" x14ac:dyDescent="0.25">
      <c r="A46" s="132" t="s">
        <v>107</v>
      </c>
      <c r="B46" s="133"/>
      <c r="C46" s="132"/>
      <c r="D46" s="133"/>
      <c r="E46" s="133"/>
      <c r="F46" s="133"/>
      <c r="G46" s="134"/>
      <c r="H46" s="301" t="s">
        <v>198</v>
      </c>
      <c r="I46" s="134"/>
      <c r="J46" s="133"/>
      <c r="K46" s="133"/>
    </row>
    <row r="47" spans="1:11" ht="15.75" thickBot="1" x14ac:dyDescent="0.3">
      <c r="A47" s="135"/>
      <c r="B47" s="135"/>
      <c r="C47" s="136"/>
      <c r="D47" s="135"/>
      <c r="E47" s="136"/>
      <c r="F47" s="136"/>
      <c r="G47" s="137"/>
      <c r="H47" s="137"/>
      <c r="I47" s="137"/>
      <c r="J47" s="135"/>
      <c r="K47" s="135"/>
    </row>
    <row r="48" spans="1:11" ht="31.5" x14ac:dyDescent="0.25">
      <c r="A48" s="423" t="s">
        <v>108</v>
      </c>
      <c r="B48" s="425" t="s">
        <v>109</v>
      </c>
      <c r="C48" s="350" t="s">
        <v>110</v>
      </c>
      <c r="D48" s="350" t="s">
        <v>111</v>
      </c>
      <c r="E48" s="350" t="s">
        <v>112</v>
      </c>
      <c r="F48" s="350" t="s">
        <v>178</v>
      </c>
      <c r="G48" s="419" t="s">
        <v>190</v>
      </c>
      <c r="H48" s="419" t="s">
        <v>113</v>
      </c>
      <c r="I48" s="419" t="s">
        <v>151</v>
      </c>
      <c r="J48" s="419" t="s">
        <v>114</v>
      </c>
      <c r="K48" s="421" t="s">
        <v>56</v>
      </c>
    </row>
    <row r="49" spans="1:12" x14ac:dyDescent="0.25">
      <c r="A49" s="424"/>
      <c r="B49" s="426"/>
      <c r="C49" s="351" t="s">
        <v>115</v>
      </c>
      <c r="D49" s="351" t="s">
        <v>116</v>
      </c>
      <c r="E49" s="351" t="s">
        <v>116</v>
      </c>
      <c r="F49" s="420" t="s">
        <v>117</v>
      </c>
      <c r="G49" s="420"/>
      <c r="H49" s="420"/>
      <c r="I49" s="420"/>
      <c r="J49" s="420"/>
      <c r="K49" s="422"/>
    </row>
    <row r="50" spans="1:12" x14ac:dyDescent="0.25">
      <c r="A50" s="424"/>
      <c r="B50" s="426"/>
      <c r="C50" s="351" t="s">
        <v>118</v>
      </c>
      <c r="D50" s="351" t="s">
        <v>118</v>
      </c>
      <c r="E50" s="351" t="s">
        <v>118</v>
      </c>
      <c r="F50" s="420"/>
      <c r="G50" s="420"/>
      <c r="H50" s="420"/>
      <c r="I50" s="420"/>
      <c r="J50" s="420"/>
      <c r="K50" s="422"/>
    </row>
    <row r="51" spans="1:12" x14ac:dyDescent="0.25">
      <c r="A51" s="310" t="s">
        <v>119</v>
      </c>
      <c r="B51" s="306" t="s">
        <v>120</v>
      </c>
      <c r="C51" s="139"/>
      <c r="D51" s="139"/>
      <c r="E51" s="139"/>
      <c r="F51" s="139"/>
      <c r="G51" s="139"/>
      <c r="H51" s="139"/>
      <c r="I51" s="139"/>
      <c r="J51" s="139"/>
      <c r="K51" s="140"/>
    </row>
    <row r="52" spans="1:12" x14ac:dyDescent="0.25">
      <c r="A52" s="310" t="s">
        <v>121</v>
      </c>
      <c r="B52" s="306" t="s">
        <v>122</v>
      </c>
      <c r="C52" s="139"/>
      <c r="D52" s="139"/>
      <c r="E52" s="139"/>
      <c r="F52" s="139"/>
      <c r="G52" s="139"/>
      <c r="H52" s="139"/>
      <c r="I52" s="139"/>
      <c r="J52" s="139"/>
      <c r="K52" s="140"/>
    </row>
    <row r="53" spans="1:12" ht="26.25" x14ac:dyDescent="0.25">
      <c r="A53" s="310" t="s">
        <v>123</v>
      </c>
      <c r="B53" s="306" t="s">
        <v>124</v>
      </c>
      <c r="C53" s="308">
        <v>1680</v>
      </c>
      <c r="D53" s="308">
        <v>1680</v>
      </c>
      <c r="E53" s="307"/>
      <c r="F53" s="138">
        <v>644.16</v>
      </c>
      <c r="G53" s="308"/>
      <c r="H53" s="317">
        <v>644.16</v>
      </c>
      <c r="I53" s="317">
        <v>644.16</v>
      </c>
      <c r="J53" s="317">
        <f>I53</f>
        <v>644.16</v>
      </c>
      <c r="K53" s="311" t="s">
        <v>202</v>
      </c>
    </row>
    <row r="54" spans="1:12" x14ac:dyDescent="0.25">
      <c r="A54" s="312" t="s">
        <v>157</v>
      </c>
      <c r="B54" s="344" t="s">
        <v>158</v>
      </c>
      <c r="C54" s="308">
        <v>2600</v>
      </c>
      <c r="D54" s="308">
        <v>2600</v>
      </c>
      <c r="E54" s="307"/>
      <c r="F54" s="138">
        <v>1638</v>
      </c>
      <c r="G54" s="308"/>
      <c r="H54" s="317">
        <v>1638</v>
      </c>
      <c r="I54" s="317">
        <f>H54</f>
        <v>1638</v>
      </c>
      <c r="J54" s="317">
        <f>I54</f>
        <v>1638</v>
      </c>
      <c r="K54" s="311" t="s">
        <v>201</v>
      </c>
    </row>
    <row r="55" spans="1:12" x14ac:dyDescent="0.25">
      <c r="A55" s="310" t="s">
        <v>125</v>
      </c>
      <c r="B55" s="306" t="s">
        <v>126</v>
      </c>
      <c r="C55" s="139"/>
      <c r="D55" s="139"/>
      <c r="E55" s="139"/>
      <c r="F55" s="139"/>
      <c r="G55" s="139"/>
      <c r="H55" s="319"/>
      <c r="I55" s="319"/>
      <c r="J55" s="319"/>
      <c r="K55" s="140"/>
    </row>
    <row r="56" spans="1:12" ht="15.75" thickBot="1" x14ac:dyDescent="0.3">
      <c r="A56" s="296"/>
      <c r="B56" s="297" t="s">
        <v>171</v>
      </c>
      <c r="C56" s="297"/>
      <c r="D56" s="297"/>
      <c r="E56" s="297"/>
      <c r="F56" s="297"/>
      <c r="G56" s="298">
        <f>SUM(G53:G55)</f>
        <v>0</v>
      </c>
      <c r="H56" s="318">
        <f>SUM(H53:H55)</f>
        <v>2282.16</v>
      </c>
      <c r="I56" s="318">
        <f>SUM(I53:I55)</f>
        <v>2282.16</v>
      </c>
      <c r="J56" s="318">
        <f>SUM(J53:J55)</f>
        <v>2282.16</v>
      </c>
      <c r="K56" s="299"/>
      <c r="L56" s="300"/>
    </row>
    <row r="57" spans="1:12" x14ac:dyDescent="0.25">
      <c r="A57" s="137"/>
      <c r="B57" s="137"/>
      <c r="C57" s="137"/>
      <c r="D57" s="137"/>
      <c r="E57" s="137"/>
      <c r="F57" s="137"/>
      <c r="G57" s="137"/>
      <c r="H57" s="137"/>
      <c r="I57" s="137"/>
    </row>
    <row r="58" spans="1:12" x14ac:dyDescent="0.25">
      <c r="A58" s="135"/>
      <c r="B58" s="135"/>
      <c r="C58" s="135"/>
      <c r="D58" s="135"/>
      <c r="E58" s="137"/>
      <c r="F58" s="137"/>
      <c r="G58" s="137"/>
      <c r="H58" s="137"/>
      <c r="I58" s="137"/>
    </row>
    <row r="59" spans="1:12" x14ac:dyDescent="0.25">
      <c r="A59" s="135"/>
      <c r="B59" s="135"/>
      <c r="C59" s="135"/>
      <c r="D59" s="135"/>
      <c r="E59" s="135"/>
      <c r="F59" s="135"/>
      <c r="G59" s="137"/>
      <c r="H59" s="137"/>
      <c r="I59" s="137"/>
    </row>
    <row r="63" spans="1:12" x14ac:dyDescent="0.25">
      <c r="A63" s="363" t="s">
        <v>28</v>
      </c>
      <c r="B63" s="364"/>
      <c r="C63" s="102" t="s">
        <v>30</v>
      </c>
      <c r="D63" s="410" t="s">
        <v>156</v>
      </c>
      <c r="E63" s="411"/>
      <c r="F63" s="412" t="s">
        <v>29</v>
      </c>
      <c r="G63" s="102" t="s">
        <v>30</v>
      </c>
      <c r="H63" s="354" t="s">
        <v>173</v>
      </c>
      <c r="I63" s="355"/>
    </row>
    <row r="64" spans="1:12" x14ac:dyDescent="0.25">
      <c r="A64" s="365"/>
      <c r="B64" s="366"/>
      <c r="C64" s="102" t="s">
        <v>31</v>
      </c>
      <c r="D64" s="410"/>
      <c r="E64" s="411"/>
      <c r="F64" s="413"/>
      <c r="G64" s="102" t="s">
        <v>31</v>
      </c>
      <c r="H64" s="410"/>
      <c r="I64" s="411"/>
    </row>
    <row r="65" spans="1:12" x14ac:dyDescent="0.25">
      <c r="A65" s="367"/>
      <c r="B65" s="368"/>
      <c r="C65" s="102" t="s">
        <v>32</v>
      </c>
      <c r="D65" s="410" t="s">
        <v>206</v>
      </c>
      <c r="E65" s="411"/>
      <c r="F65" s="414"/>
      <c r="G65" s="102" t="s">
        <v>32</v>
      </c>
      <c r="H65" s="410" t="s">
        <v>206</v>
      </c>
      <c r="I65" s="411"/>
    </row>
    <row r="68" spans="1:12" x14ac:dyDescent="0.25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</row>
  </sheetData>
  <mergeCells count="32">
    <mergeCell ref="J11:J13"/>
    <mergeCell ref="K11:K13"/>
    <mergeCell ref="F12:F13"/>
    <mergeCell ref="A11:A13"/>
    <mergeCell ref="B11:B13"/>
    <mergeCell ref="G11:G13"/>
    <mergeCell ref="H11:H13"/>
    <mergeCell ref="I11:I13"/>
    <mergeCell ref="A26:B28"/>
    <mergeCell ref="D26:E26"/>
    <mergeCell ref="F26:F28"/>
    <mergeCell ref="H26:I26"/>
    <mergeCell ref="D27:E27"/>
    <mergeCell ref="H27:I27"/>
    <mergeCell ref="D28:E28"/>
    <mergeCell ref="H28:I28"/>
    <mergeCell ref="J48:J50"/>
    <mergeCell ref="K48:K50"/>
    <mergeCell ref="F49:F50"/>
    <mergeCell ref="A63:B65"/>
    <mergeCell ref="D63:E63"/>
    <mergeCell ref="F63:F65"/>
    <mergeCell ref="H63:I63"/>
    <mergeCell ref="D64:E64"/>
    <mergeCell ref="H64:I64"/>
    <mergeCell ref="D65:E65"/>
    <mergeCell ref="H65:I65"/>
    <mergeCell ref="A48:A50"/>
    <mergeCell ref="B48:B50"/>
    <mergeCell ref="G48:G50"/>
    <mergeCell ref="H48:H50"/>
    <mergeCell ref="I48:I50"/>
  </mergeCells>
  <pageMargins left="0.7" right="0.7" top="0.75" bottom="0.75" header="0.3" footer="0.3"/>
  <pageSetup paperSize="9" scale="8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Aneksi.1</vt:lpstr>
      <vt:lpstr>Aneksi.2</vt:lpstr>
      <vt:lpstr>Aneksi.3</vt:lpstr>
      <vt:lpstr>Aneksi.3.1</vt:lpstr>
      <vt:lpstr>Aneksi.4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2022-09-12T10:40:38Z</dcterms:modified>
</cp:coreProperties>
</file>