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RPP-2020" sheetId="1" r:id="rId1"/>
  </sheets>
  <definedNames/>
  <calcPr fullCalcOnLoad="1"/>
</workbook>
</file>

<file path=xl/sharedStrings.xml><?xml version="1.0" encoding="utf-8"?>
<sst xmlns="http://schemas.openxmlformats.org/spreadsheetml/2006/main" count="196" uniqueCount="74">
  <si>
    <t>Nr</t>
  </si>
  <si>
    <t>Viti</t>
  </si>
  <si>
    <t>I ri</t>
  </si>
  <si>
    <t>Kontrate/Marreveshje Kuader</t>
  </si>
  <si>
    <t>Vlera per sejcilen</t>
  </si>
  <si>
    <t>Autoriteti Kontraktor :   Gjykata e Apelit Korce</t>
  </si>
  <si>
    <t>Koha e planifikuar per shpalljen e procedures (Muaji)</t>
  </si>
  <si>
    <t>Kancelari</t>
  </si>
  <si>
    <t>Kontrate</t>
  </si>
  <si>
    <t>Mall</t>
  </si>
  <si>
    <t>Burimi i financimit</t>
  </si>
  <si>
    <t>B. i Shtetit</t>
  </si>
  <si>
    <t>Lloji i procedures te prokurimit/Minikontrate ne kuader te marreveshjes kuader/Amendament kontrate per nevojat e fillim vitit</t>
  </si>
  <si>
    <t>Prok.Vl.Vogel</t>
  </si>
  <si>
    <t>Prill</t>
  </si>
  <si>
    <t>Leter</t>
  </si>
  <si>
    <t>Tonera</t>
  </si>
  <si>
    <t>Sherbim</t>
  </si>
  <si>
    <t>a</t>
  </si>
  <si>
    <t>Karburant per kaldaje</t>
  </si>
  <si>
    <t>Karburant per automjete</t>
  </si>
  <si>
    <t>b</t>
  </si>
  <si>
    <t>Pjese kembim,goma,bateri</t>
  </si>
  <si>
    <t>Siguracione te mjeteve te transportit</t>
  </si>
  <si>
    <t>Mars</t>
  </si>
  <si>
    <t>Sherbim/Mall</t>
  </si>
  <si>
    <t>Totali A</t>
  </si>
  <si>
    <t>Udhetim e Dieta</t>
  </si>
  <si>
    <t>Gjate Vitit</t>
  </si>
  <si>
    <t>Elektricitet</t>
  </si>
  <si>
    <t>Uje</t>
  </si>
  <si>
    <t>Sherbim Telefonik</t>
  </si>
  <si>
    <t>Posta dhe sherbim korjer</t>
  </si>
  <si>
    <t>Karburant dhe vaj(a+b+c)</t>
  </si>
  <si>
    <t>Avokat,ekspert,perkthyes(a+b+c)</t>
  </si>
  <si>
    <t>Avokat</t>
  </si>
  <si>
    <t>Taksa Lokale</t>
  </si>
  <si>
    <t>Shpenzime per tatim-taksa(a+b)</t>
  </si>
  <si>
    <t>Takse qarkullimi dhe kolaudimi</t>
  </si>
  <si>
    <t>Totali B</t>
  </si>
  <si>
    <t>Objekti i prokurimit</t>
  </si>
  <si>
    <t>Fondi i perllogaritur</t>
  </si>
  <si>
    <t>Tipi i Kontrates(Mall/pune/sherbim/Marreveshje Kuader)</t>
  </si>
  <si>
    <t>lek</t>
  </si>
  <si>
    <t>Mirmbajtje paisje elektronike</t>
  </si>
  <si>
    <t>Shtypshkrime</t>
  </si>
  <si>
    <t>Nentor</t>
  </si>
  <si>
    <t>Mirmbajtje mjete transporti</t>
  </si>
  <si>
    <t>Mirmbajte godine</t>
  </si>
  <si>
    <t>Materiale per pastrim dhe ndriçim</t>
  </si>
  <si>
    <t xml:space="preserve"> I ri</t>
  </si>
  <si>
    <t>Gjate vitit</t>
  </si>
  <si>
    <t>Mirembajtje paisje kaldaje</t>
  </si>
  <si>
    <t xml:space="preserve">Kontrate </t>
  </si>
  <si>
    <t xml:space="preserve">Prok.Vl.Vogel </t>
  </si>
  <si>
    <t>Shpenzime larje makine</t>
  </si>
  <si>
    <t>Qershor</t>
  </si>
  <si>
    <t>INSTITUCIONI QENDROR : KLGJ Tirane</t>
  </si>
  <si>
    <t>Pjese kembim- Bateri</t>
  </si>
  <si>
    <t>Instalim dhe sherbim interneti</t>
  </si>
  <si>
    <t>REGJISTRI I PARASHIKIMIT TE PROCEDURAVE TE PROKURIMIT PUBLIK PER VITIN KALENDARIK 2021</t>
  </si>
  <si>
    <t>Maj</t>
  </si>
  <si>
    <t>Rikonstruksion</t>
  </si>
  <si>
    <t>Pune</t>
  </si>
  <si>
    <t>Mbikqyrje punimesh</t>
  </si>
  <si>
    <t>Kolaudim punimesh</t>
  </si>
  <si>
    <t>Blerje paisje</t>
  </si>
  <si>
    <t>Prok.Vl.Vogel me elektron.</t>
  </si>
  <si>
    <t>c</t>
  </si>
  <si>
    <t>UPS</t>
  </si>
  <si>
    <t>Laptop</t>
  </si>
  <si>
    <t>Skaner</t>
  </si>
  <si>
    <t>Totali C</t>
  </si>
  <si>
    <t>Totali A+ B+C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</si>
</sst>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7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164" fontId="54" fillId="0" borderId="16" xfId="42" applyNumberFormat="1" applyFont="1" applyBorder="1" applyAlignment="1">
      <alignment/>
    </xf>
    <xf numFmtId="164" fontId="54" fillId="0" borderId="10" xfId="42" applyNumberFormat="1" applyFont="1" applyBorder="1" applyAlignment="1">
      <alignment/>
    </xf>
    <xf numFmtId="164" fontId="55" fillId="0" borderId="10" xfId="42" applyNumberFormat="1" applyFont="1" applyBorder="1" applyAlignment="1">
      <alignment/>
    </xf>
    <xf numFmtId="164" fontId="55" fillId="0" borderId="14" xfId="42" applyNumberFormat="1" applyFont="1" applyBorder="1" applyAlignment="1">
      <alignment/>
    </xf>
    <xf numFmtId="164" fontId="56" fillId="0" borderId="10" xfId="42" applyNumberFormat="1" applyFont="1" applyBorder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3" fillId="0" borderId="21" xfId="0" applyNumberFormat="1" applyFont="1" applyBorder="1" applyAlignment="1">
      <alignment/>
    </xf>
    <xf numFmtId="0" fontId="56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6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left"/>
    </xf>
    <xf numFmtId="0" fontId="59" fillId="0" borderId="0" xfId="0" applyFont="1" applyAlignment="1">
      <alignment/>
    </xf>
    <xf numFmtId="43" fontId="0" fillId="0" borderId="0" xfId="42" applyFont="1" applyBorder="1" applyAlignment="1">
      <alignment/>
    </xf>
    <xf numFmtId="164" fontId="50" fillId="0" borderId="0" xfId="0" applyNumberFormat="1" applyFont="1" applyAlignment="1">
      <alignment/>
    </xf>
    <xf numFmtId="164" fontId="3" fillId="0" borderId="10" xfId="42" applyNumberFormat="1" applyFont="1" applyBorder="1" applyAlignment="1">
      <alignment/>
    </xf>
    <xf numFmtId="164" fontId="3" fillId="0" borderId="10" xfId="42" applyNumberFormat="1" applyFont="1" applyBorder="1" applyAlignment="1">
      <alignment/>
    </xf>
    <xf numFmtId="164" fontId="4" fillId="0" borderId="1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56" fillId="0" borderId="22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24" xfId="0" applyFont="1" applyBorder="1" applyAlignment="1">
      <alignment/>
    </xf>
    <xf numFmtId="164" fontId="54" fillId="0" borderId="24" xfId="42" applyNumberFormat="1" applyFont="1" applyBorder="1" applyAlignment="1">
      <alignment/>
    </xf>
    <xf numFmtId="0" fontId="54" fillId="0" borderId="25" xfId="0" applyFont="1" applyBorder="1" applyAlignment="1">
      <alignment/>
    </xf>
    <xf numFmtId="0" fontId="56" fillId="0" borderId="22" xfId="0" applyFont="1" applyBorder="1" applyAlignment="1">
      <alignment horizontal="center"/>
    </xf>
    <xf numFmtId="0" fontId="56" fillId="0" borderId="16" xfId="0" applyFont="1" applyBorder="1" applyAlignment="1">
      <alignment/>
    </xf>
    <xf numFmtId="0" fontId="55" fillId="0" borderId="16" xfId="0" applyFont="1" applyBorder="1" applyAlignment="1">
      <alignment/>
    </xf>
    <xf numFmtId="164" fontId="55" fillId="0" borderId="16" xfId="42" applyNumberFormat="1" applyFont="1" applyBorder="1" applyAlignment="1">
      <alignment/>
    </xf>
    <xf numFmtId="164" fontId="0" fillId="0" borderId="0" xfId="0" applyNumberFormat="1" applyAlignment="1">
      <alignment wrapText="1"/>
    </xf>
    <xf numFmtId="164" fontId="32" fillId="0" borderId="0" xfId="0" applyNumberFormat="1" applyFont="1" applyAlignment="1">
      <alignment/>
    </xf>
    <xf numFmtId="0" fontId="3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1">
      <selection activeCell="N38" sqref="N38"/>
    </sheetView>
  </sheetViews>
  <sheetFormatPr defaultColWidth="9.140625" defaultRowHeight="15"/>
  <cols>
    <col min="1" max="1" width="3.28125" style="0" customWidth="1"/>
    <col min="2" max="2" width="5.57421875" style="0" customWidth="1"/>
    <col min="3" max="3" width="4.7109375" style="0" customWidth="1"/>
    <col min="4" max="4" width="33.7109375" style="0" customWidth="1"/>
    <col min="5" max="5" width="9.7109375" style="0" customWidth="1"/>
    <col min="6" max="6" width="12.7109375" style="0" customWidth="1"/>
    <col min="7" max="7" width="12.00390625" style="0" customWidth="1"/>
    <col min="8" max="8" width="10.421875" style="0" customWidth="1"/>
    <col min="9" max="9" width="13.00390625" style="0" customWidth="1"/>
    <col min="10" max="10" width="23.7109375" style="0" customWidth="1"/>
    <col min="11" max="11" width="11.421875" style="0" customWidth="1"/>
    <col min="12" max="13" width="13.28125" style="0" bestFit="1" customWidth="1"/>
    <col min="14" max="14" width="10.57421875" style="0" bestFit="1" customWidth="1"/>
    <col min="15" max="15" width="13.28125" style="0" bestFit="1" customWidth="1"/>
    <col min="16" max="16" width="10.57421875" style="0" bestFit="1" customWidth="1"/>
    <col min="17" max="17" width="11.421875" style="0" customWidth="1"/>
    <col min="19" max="19" width="13.28125" style="0" bestFit="1" customWidth="1"/>
  </cols>
  <sheetData>
    <row r="1" spans="1:11" ht="15">
      <c r="A1" s="2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>
      <c r="A2" s="3" t="s">
        <v>5</v>
      </c>
      <c r="B2" s="7"/>
      <c r="C2" s="7"/>
      <c r="D2" s="7"/>
      <c r="E2" s="7"/>
      <c r="F2" s="7"/>
      <c r="G2" s="7"/>
      <c r="H2" s="7"/>
      <c r="I2" s="7"/>
      <c r="J2" s="7"/>
      <c r="K2" s="25" t="s">
        <v>43</v>
      </c>
    </row>
    <row r="3" spans="1:11" ht="15.75" thickBot="1">
      <c r="A3" s="7"/>
      <c r="B3" s="8" t="s">
        <v>60</v>
      </c>
      <c r="C3" s="8"/>
      <c r="D3" s="8"/>
      <c r="E3" s="8"/>
      <c r="F3" s="8"/>
      <c r="G3" s="8"/>
      <c r="H3" s="8"/>
      <c r="I3" s="7"/>
      <c r="J3" s="7"/>
      <c r="K3" s="7"/>
    </row>
    <row r="4" spans="1:17" ht="102" customHeight="1" thickBot="1">
      <c r="A4" s="22" t="s">
        <v>0</v>
      </c>
      <c r="B4" s="23" t="s">
        <v>1</v>
      </c>
      <c r="C4" s="23" t="s">
        <v>2</v>
      </c>
      <c r="D4" s="23" t="s">
        <v>40</v>
      </c>
      <c r="E4" s="23" t="s">
        <v>3</v>
      </c>
      <c r="F4" s="23" t="s">
        <v>42</v>
      </c>
      <c r="G4" s="23" t="s">
        <v>41</v>
      </c>
      <c r="H4" s="23" t="s">
        <v>10</v>
      </c>
      <c r="I4" s="23" t="s">
        <v>4</v>
      </c>
      <c r="J4" s="23" t="s">
        <v>12</v>
      </c>
      <c r="K4" s="24" t="s">
        <v>6</v>
      </c>
      <c r="L4" s="1"/>
      <c r="M4" s="1"/>
      <c r="N4" s="1"/>
      <c r="O4" s="1"/>
      <c r="P4" s="1"/>
      <c r="Q4" s="1"/>
    </row>
    <row r="5" spans="1:17" ht="19.5" customHeight="1">
      <c r="A5" s="49">
        <v>1</v>
      </c>
      <c r="B5" s="50">
        <v>2021</v>
      </c>
      <c r="C5" s="50" t="s">
        <v>2</v>
      </c>
      <c r="D5" s="50" t="s">
        <v>62</v>
      </c>
      <c r="E5" s="50" t="s">
        <v>8</v>
      </c>
      <c r="F5" s="50" t="s">
        <v>63</v>
      </c>
      <c r="G5" s="51">
        <v>770000</v>
      </c>
      <c r="H5" s="50" t="s">
        <v>11</v>
      </c>
      <c r="I5" s="51">
        <f aca="true" t="shared" si="0" ref="I5:I13">G5</f>
        <v>770000</v>
      </c>
      <c r="J5" s="50" t="s">
        <v>67</v>
      </c>
      <c r="K5" s="52"/>
      <c r="L5" s="48"/>
      <c r="M5" s="48"/>
      <c r="N5" s="1"/>
      <c r="O5" s="1"/>
      <c r="P5" s="1"/>
      <c r="Q5" s="1"/>
    </row>
    <row r="6" spans="1:17" ht="15">
      <c r="A6" s="47"/>
      <c r="B6" s="20"/>
      <c r="C6" s="20"/>
      <c r="D6" s="20" t="s">
        <v>64</v>
      </c>
      <c r="E6" s="20" t="s">
        <v>8</v>
      </c>
      <c r="F6" s="20" t="s">
        <v>63</v>
      </c>
      <c r="G6" s="26">
        <v>0</v>
      </c>
      <c r="H6" s="20" t="s">
        <v>11</v>
      </c>
      <c r="I6" s="26">
        <f t="shared" si="0"/>
        <v>0</v>
      </c>
      <c r="J6" s="20" t="s">
        <v>13</v>
      </c>
      <c r="K6" s="21"/>
      <c r="L6" s="48"/>
      <c r="M6" s="48"/>
      <c r="N6" s="1"/>
      <c r="O6" s="1"/>
      <c r="P6" s="1"/>
      <c r="Q6" s="1"/>
    </row>
    <row r="7" spans="1:17" ht="15">
      <c r="A7" s="47"/>
      <c r="B7" s="20"/>
      <c r="C7" s="20"/>
      <c r="D7" s="20" t="s">
        <v>65</v>
      </c>
      <c r="E7" s="20" t="s">
        <v>8</v>
      </c>
      <c r="F7" s="20" t="s">
        <v>63</v>
      </c>
      <c r="G7" s="26">
        <v>0</v>
      </c>
      <c r="H7" s="20" t="s">
        <v>11</v>
      </c>
      <c r="I7" s="26">
        <f t="shared" si="0"/>
        <v>0</v>
      </c>
      <c r="J7" s="20" t="s">
        <v>13</v>
      </c>
      <c r="K7" s="21"/>
      <c r="L7" s="48"/>
      <c r="M7" s="48"/>
      <c r="N7" s="1"/>
      <c r="O7" s="1"/>
      <c r="P7" s="1"/>
      <c r="Q7" s="1"/>
    </row>
    <row r="8" spans="1:17" ht="15">
      <c r="A8" s="13">
        <v>2</v>
      </c>
      <c r="B8" s="9">
        <v>2021</v>
      </c>
      <c r="C8" s="9" t="s">
        <v>2</v>
      </c>
      <c r="D8" s="9" t="s">
        <v>66</v>
      </c>
      <c r="E8" s="9" t="s">
        <v>8</v>
      </c>
      <c r="F8" s="9" t="s">
        <v>9</v>
      </c>
      <c r="G8" s="27">
        <f>G9+G10+G11</f>
        <v>470000</v>
      </c>
      <c r="H8" s="9" t="s">
        <v>11</v>
      </c>
      <c r="I8" s="27">
        <f t="shared" si="0"/>
        <v>470000</v>
      </c>
      <c r="J8" s="9" t="s">
        <v>67</v>
      </c>
      <c r="K8" s="14"/>
      <c r="L8" s="48"/>
      <c r="M8" s="48"/>
      <c r="N8" s="57"/>
      <c r="O8" s="1"/>
      <c r="P8" s="1"/>
      <c r="Q8" s="1"/>
    </row>
    <row r="9" spans="1:17" ht="15">
      <c r="A9" s="15" t="s">
        <v>18</v>
      </c>
      <c r="B9" s="10"/>
      <c r="C9" s="10"/>
      <c r="D9" s="10" t="s">
        <v>70</v>
      </c>
      <c r="E9" s="9"/>
      <c r="F9" s="9"/>
      <c r="G9" s="30">
        <v>140000</v>
      </c>
      <c r="H9" s="9"/>
      <c r="I9" s="27">
        <f t="shared" si="0"/>
        <v>140000</v>
      </c>
      <c r="J9" s="9"/>
      <c r="K9" s="14"/>
      <c r="L9" s="48"/>
      <c r="M9" s="48"/>
      <c r="N9" s="1"/>
      <c r="O9" s="1"/>
      <c r="P9" s="1"/>
      <c r="Q9" s="1"/>
    </row>
    <row r="10" spans="1:17" ht="15">
      <c r="A10" s="15" t="s">
        <v>21</v>
      </c>
      <c r="B10" s="10"/>
      <c r="C10" s="10"/>
      <c r="D10" s="10" t="s">
        <v>71</v>
      </c>
      <c r="E10" s="9"/>
      <c r="F10" s="9"/>
      <c r="G10" s="30">
        <v>240000</v>
      </c>
      <c r="H10" s="9"/>
      <c r="I10" s="27">
        <f t="shared" si="0"/>
        <v>240000</v>
      </c>
      <c r="J10" s="9"/>
      <c r="K10" s="14"/>
      <c r="L10" s="48"/>
      <c r="M10" s="48"/>
      <c r="N10" s="1"/>
      <c r="O10" s="1"/>
      <c r="P10" s="1"/>
      <c r="Q10" s="1"/>
    </row>
    <row r="11" spans="1:17" ht="15">
      <c r="A11" s="15" t="s">
        <v>68</v>
      </c>
      <c r="B11" s="10"/>
      <c r="C11" s="10"/>
      <c r="D11" s="10" t="s">
        <v>69</v>
      </c>
      <c r="E11" s="9"/>
      <c r="F11" s="9"/>
      <c r="G11" s="30">
        <v>90000</v>
      </c>
      <c r="H11" s="9"/>
      <c r="I11" s="27">
        <f t="shared" si="0"/>
        <v>90000</v>
      </c>
      <c r="J11" s="9"/>
      <c r="K11" s="14"/>
      <c r="L11" s="48"/>
      <c r="M11" s="48"/>
      <c r="N11" s="1"/>
      <c r="O11" s="1"/>
      <c r="P11" s="1"/>
      <c r="Q11" s="1"/>
    </row>
    <row r="12" spans="1:17" ht="15">
      <c r="A12" s="53"/>
      <c r="B12" s="54"/>
      <c r="C12" s="54"/>
      <c r="D12" s="55" t="s">
        <v>26</v>
      </c>
      <c r="E12" s="20"/>
      <c r="F12" s="20"/>
      <c r="G12" s="56">
        <f>G5+G8</f>
        <v>1240000</v>
      </c>
      <c r="H12" s="20"/>
      <c r="I12" s="28">
        <f t="shared" si="0"/>
        <v>1240000</v>
      </c>
      <c r="J12" s="20"/>
      <c r="K12" s="21"/>
      <c r="L12" s="48"/>
      <c r="M12" s="48"/>
      <c r="N12" s="1"/>
      <c r="O12" s="1"/>
      <c r="P12" s="1"/>
      <c r="Q12" s="1"/>
    </row>
    <row r="13" spans="1:17" ht="15">
      <c r="A13" s="46">
        <v>1</v>
      </c>
      <c r="B13" s="20">
        <v>2021</v>
      </c>
      <c r="C13" s="36" t="s">
        <v>50</v>
      </c>
      <c r="D13" s="20" t="s">
        <v>45</v>
      </c>
      <c r="E13" s="20" t="s">
        <v>8</v>
      </c>
      <c r="F13" s="20" t="s">
        <v>9</v>
      </c>
      <c r="G13" s="26">
        <v>120000</v>
      </c>
      <c r="H13" s="20" t="s">
        <v>11</v>
      </c>
      <c r="I13" s="26">
        <f t="shared" si="0"/>
        <v>120000</v>
      </c>
      <c r="J13" s="20" t="s">
        <v>13</v>
      </c>
      <c r="K13" s="21" t="s">
        <v>46</v>
      </c>
      <c r="L13" s="32"/>
      <c r="N13" s="32"/>
      <c r="Q13" s="32"/>
    </row>
    <row r="14" spans="1:17" ht="15">
      <c r="A14" s="35">
        <v>2</v>
      </c>
      <c r="B14" s="20">
        <v>2021</v>
      </c>
      <c r="C14" s="36" t="s">
        <v>2</v>
      </c>
      <c r="D14" s="20" t="s">
        <v>7</v>
      </c>
      <c r="E14" s="20" t="s">
        <v>8</v>
      </c>
      <c r="F14" s="20" t="s">
        <v>9</v>
      </c>
      <c r="G14" s="26">
        <v>25000</v>
      </c>
      <c r="H14" s="20" t="s">
        <v>11</v>
      </c>
      <c r="I14" s="26">
        <f aca="true" t="shared" si="1" ref="I14:I23">G14</f>
        <v>25000</v>
      </c>
      <c r="J14" s="20" t="s">
        <v>54</v>
      </c>
      <c r="K14" s="21" t="s">
        <v>14</v>
      </c>
      <c r="L14" s="32"/>
      <c r="N14" s="32"/>
      <c r="O14" s="32"/>
      <c r="Q14" s="32"/>
    </row>
    <row r="15" spans="1:17" ht="15.75">
      <c r="A15" s="34">
        <v>3</v>
      </c>
      <c r="B15" s="20">
        <v>2021</v>
      </c>
      <c r="C15" s="36" t="s">
        <v>50</v>
      </c>
      <c r="D15" s="9" t="s">
        <v>15</v>
      </c>
      <c r="E15" s="9" t="s">
        <v>8</v>
      </c>
      <c r="F15" s="9" t="s">
        <v>9</v>
      </c>
      <c r="G15" s="27">
        <v>95000</v>
      </c>
      <c r="H15" s="9" t="s">
        <v>11</v>
      </c>
      <c r="I15" s="26">
        <f t="shared" si="1"/>
        <v>95000</v>
      </c>
      <c r="J15" s="20" t="s">
        <v>54</v>
      </c>
      <c r="K15" s="14" t="s">
        <v>14</v>
      </c>
      <c r="L15" s="32"/>
      <c r="M15" s="39"/>
      <c r="N15" s="32"/>
      <c r="Q15" s="32"/>
    </row>
    <row r="16" spans="1:17" ht="15">
      <c r="A16" s="35">
        <v>4</v>
      </c>
      <c r="B16" s="20">
        <v>2021</v>
      </c>
      <c r="C16" s="36" t="s">
        <v>2</v>
      </c>
      <c r="D16" s="9" t="s">
        <v>16</v>
      </c>
      <c r="E16" s="9" t="s">
        <v>8</v>
      </c>
      <c r="F16" s="9" t="s">
        <v>9</v>
      </c>
      <c r="G16" s="27">
        <v>80000</v>
      </c>
      <c r="H16" s="9" t="s">
        <v>11</v>
      </c>
      <c r="I16" s="26">
        <f t="shared" si="1"/>
        <v>80000</v>
      </c>
      <c r="J16" s="9" t="s">
        <v>13</v>
      </c>
      <c r="K16" s="14" t="s">
        <v>14</v>
      </c>
      <c r="L16" s="32"/>
      <c r="M16" s="40"/>
      <c r="N16" s="32"/>
      <c r="O16" s="32"/>
      <c r="Q16" s="32"/>
    </row>
    <row r="17" spans="1:17" ht="15">
      <c r="A17" s="34">
        <v>5</v>
      </c>
      <c r="B17" s="20">
        <v>2021</v>
      </c>
      <c r="C17" s="36" t="s">
        <v>50</v>
      </c>
      <c r="D17" s="9" t="s">
        <v>49</v>
      </c>
      <c r="E17" s="9" t="s">
        <v>8</v>
      </c>
      <c r="F17" s="9" t="s">
        <v>9</v>
      </c>
      <c r="G17" s="42">
        <v>120000</v>
      </c>
      <c r="H17" s="9" t="s">
        <v>11</v>
      </c>
      <c r="I17" s="26">
        <f t="shared" si="1"/>
        <v>120000</v>
      </c>
      <c r="J17" s="9" t="s">
        <v>13</v>
      </c>
      <c r="K17" s="14" t="s">
        <v>56</v>
      </c>
      <c r="L17" s="32"/>
      <c r="M17" s="31"/>
      <c r="N17" s="32"/>
      <c r="Q17" s="32"/>
    </row>
    <row r="18" spans="1:17" ht="15">
      <c r="A18" s="35">
        <v>6</v>
      </c>
      <c r="B18" s="20">
        <v>2021</v>
      </c>
      <c r="C18" s="36"/>
      <c r="D18" s="9"/>
      <c r="E18" s="9"/>
      <c r="F18" s="9"/>
      <c r="G18" s="42"/>
      <c r="H18" s="9"/>
      <c r="I18" s="26"/>
      <c r="J18" s="9"/>
      <c r="K18" s="14"/>
      <c r="L18" s="32"/>
      <c r="M18" s="31"/>
      <c r="N18" s="41"/>
      <c r="Q18" s="32"/>
    </row>
    <row r="19" spans="1:22" ht="15">
      <c r="A19" s="34">
        <v>7</v>
      </c>
      <c r="B19" s="20">
        <v>2021</v>
      </c>
      <c r="C19" s="36" t="s">
        <v>2</v>
      </c>
      <c r="D19" s="9" t="s">
        <v>33</v>
      </c>
      <c r="E19" s="9" t="s">
        <v>8</v>
      </c>
      <c r="F19" s="9" t="s">
        <v>9</v>
      </c>
      <c r="G19" s="43">
        <f>G20+G21</f>
        <v>960000</v>
      </c>
      <c r="H19" s="9" t="s">
        <v>11</v>
      </c>
      <c r="I19" s="26">
        <f t="shared" si="1"/>
        <v>960000</v>
      </c>
      <c r="J19" s="9" t="s">
        <v>13</v>
      </c>
      <c r="K19" s="14" t="s">
        <v>61</v>
      </c>
      <c r="L19" s="32"/>
      <c r="M19" s="32"/>
      <c r="N19" s="32"/>
      <c r="Q19" s="32"/>
      <c r="V19" s="32"/>
    </row>
    <row r="20" spans="1:22" ht="15">
      <c r="A20" s="15" t="s">
        <v>18</v>
      </c>
      <c r="B20" s="20"/>
      <c r="C20" s="10"/>
      <c r="D20" s="10" t="s">
        <v>20</v>
      </c>
      <c r="E20" s="9"/>
      <c r="F20" s="9"/>
      <c r="G20" s="44">
        <v>300000</v>
      </c>
      <c r="H20" s="9"/>
      <c r="I20" s="26">
        <f t="shared" si="1"/>
        <v>300000</v>
      </c>
      <c r="J20" s="9"/>
      <c r="K20" s="14"/>
      <c r="L20" s="31"/>
      <c r="M20" s="32"/>
      <c r="N20" s="32"/>
      <c r="Q20" s="32"/>
      <c r="V20" s="31"/>
    </row>
    <row r="21" spans="1:17" ht="15">
      <c r="A21" s="15" t="s">
        <v>21</v>
      </c>
      <c r="B21" s="20"/>
      <c r="C21" s="10"/>
      <c r="D21" s="10" t="s">
        <v>19</v>
      </c>
      <c r="E21" s="9"/>
      <c r="F21" s="9"/>
      <c r="G21" s="44">
        <v>660000</v>
      </c>
      <c r="H21" s="9"/>
      <c r="I21" s="26">
        <f t="shared" si="1"/>
        <v>660000</v>
      </c>
      <c r="J21" s="9"/>
      <c r="K21" s="14"/>
      <c r="L21" s="31"/>
      <c r="M21" s="31"/>
      <c r="N21" s="32"/>
      <c r="O21" s="31"/>
      <c r="Q21" s="32"/>
    </row>
    <row r="22" spans="1:17" ht="15">
      <c r="A22" s="13">
        <v>8</v>
      </c>
      <c r="B22" s="20">
        <v>2021</v>
      </c>
      <c r="C22" s="9" t="s">
        <v>2</v>
      </c>
      <c r="D22" s="9" t="s">
        <v>22</v>
      </c>
      <c r="E22" s="9" t="s">
        <v>8</v>
      </c>
      <c r="F22" s="9" t="s">
        <v>9</v>
      </c>
      <c r="G22" s="43">
        <f>G23</f>
        <v>50000</v>
      </c>
      <c r="H22" s="9"/>
      <c r="I22" s="26">
        <f t="shared" si="1"/>
        <v>50000</v>
      </c>
      <c r="J22" s="9" t="s">
        <v>13</v>
      </c>
      <c r="K22" s="14"/>
      <c r="L22" s="32"/>
      <c r="N22" s="32"/>
      <c r="Q22" s="32"/>
    </row>
    <row r="23" spans="1:17" ht="15">
      <c r="A23" s="15" t="s">
        <v>18</v>
      </c>
      <c r="B23" s="20"/>
      <c r="C23" s="9"/>
      <c r="D23" s="10" t="s">
        <v>58</v>
      </c>
      <c r="E23" s="9"/>
      <c r="F23" s="9"/>
      <c r="G23" s="44">
        <v>50000</v>
      </c>
      <c r="H23" s="9"/>
      <c r="I23" s="26">
        <f t="shared" si="1"/>
        <v>50000</v>
      </c>
      <c r="J23" s="9" t="s">
        <v>13</v>
      </c>
      <c r="K23" s="14"/>
      <c r="L23" s="32"/>
      <c r="M23" s="4"/>
      <c r="N23" s="32"/>
      <c r="Q23" s="32"/>
    </row>
    <row r="24" spans="1:17" ht="15">
      <c r="A24" s="37">
        <v>9</v>
      </c>
      <c r="B24" s="20">
        <v>2021</v>
      </c>
      <c r="C24" s="9" t="s">
        <v>2</v>
      </c>
      <c r="D24" s="9" t="s">
        <v>47</v>
      </c>
      <c r="E24" s="9" t="s">
        <v>8</v>
      </c>
      <c r="F24" s="9" t="s">
        <v>25</v>
      </c>
      <c r="G24" s="43">
        <v>28000</v>
      </c>
      <c r="H24" s="9" t="s">
        <v>11</v>
      </c>
      <c r="I24" s="27">
        <f aca="true" t="shared" si="2" ref="I24:I30">G24</f>
        <v>28000</v>
      </c>
      <c r="J24" s="9" t="s">
        <v>13</v>
      </c>
      <c r="K24" s="14" t="s">
        <v>51</v>
      </c>
      <c r="L24" s="32"/>
      <c r="M24" s="4"/>
      <c r="N24" s="32"/>
      <c r="Q24" s="32"/>
    </row>
    <row r="25" spans="1:17" ht="15">
      <c r="A25" s="13">
        <v>10</v>
      </c>
      <c r="B25" s="20">
        <v>2021</v>
      </c>
      <c r="C25" s="9" t="s">
        <v>2</v>
      </c>
      <c r="D25" s="9" t="s">
        <v>23</v>
      </c>
      <c r="E25" s="9" t="s">
        <v>8</v>
      </c>
      <c r="F25" s="9" t="s">
        <v>17</v>
      </c>
      <c r="G25" s="43">
        <v>100000</v>
      </c>
      <c r="H25" s="9" t="s">
        <v>11</v>
      </c>
      <c r="I25" s="27">
        <f t="shared" si="2"/>
        <v>100000</v>
      </c>
      <c r="J25" s="9" t="s">
        <v>13</v>
      </c>
      <c r="K25" s="14" t="s">
        <v>24</v>
      </c>
      <c r="L25" s="32"/>
      <c r="N25" s="58"/>
      <c r="O25" s="32"/>
      <c r="P25" s="32"/>
      <c r="Q25" s="32"/>
    </row>
    <row r="26" spans="1:17" ht="15">
      <c r="A26" s="37">
        <v>11</v>
      </c>
      <c r="B26" s="20">
        <v>2021</v>
      </c>
      <c r="C26" s="9" t="s">
        <v>2</v>
      </c>
      <c r="D26" s="9" t="s">
        <v>55</v>
      </c>
      <c r="E26" s="9" t="s">
        <v>8</v>
      </c>
      <c r="F26" s="9" t="s">
        <v>17</v>
      </c>
      <c r="G26" s="43">
        <v>20000</v>
      </c>
      <c r="H26" s="9" t="s">
        <v>11</v>
      </c>
      <c r="I26" s="27">
        <f t="shared" si="2"/>
        <v>20000</v>
      </c>
      <c r="J26" s="9" t="s">
        <v>13</v>
      </c>
      <c r="K26" s="14" t="s">
        <v>51</v>
      </c>
      <c r="L26" s="32"/>
      <c r="N26" s="58"/>
      <c r="O26" s="32"/>
      <c r="Q26" s="32"/>
    </row>
    <row r="27" spans="1:19" ht="15">
      <c r="A27" s="13">
        <v>12</v>
      </c>
      <c r="B27" s="20">
        <v>2021</v>
      </c>
      <c r="C27" s="9" t="s">
        <v>2</v>
      </c>
      <c r="D27" s="9" t="s">
        <v>59</v>
      </c>
      <c r="E27" s="9" t="s">
        <v>53</v>
      </c>
      <c r="F27" s="9" t="s">
        <v>17</v>
      </c>
      <c r="G27" s="43">
        <v>120000</v>
      </c>
      <c r="H27" s="9" t="s">
        <v>11</v>
      </c>
      <c r="I27" s="27">
        <f t="shared" si="2"/>
        <v>120000</v>
      </c>
      <c r="J27" s="9" t="s">
        <v>13</v>
      </c>
      <c r="K27" s="38" t="s">
        <v>24</v>
      </c>
      <c r="L27" s="32"/>
      <c r="M27" s="59"/>
      <c r="N27" s="58"/>
      <c r="O27" s="32"/>
      <c r="Q27" s="32"/>
      <c r="S27" s="32"/>
    </row>
    <row r="28" spans="1:17" ht="15">
      <c r="A28" s="37">
        <v>13</v>
      </c>
      <c r="B28" s="20">
        <v>2021</v>
      </c>
      <c r="C28" s="9" t="s">
        <v>2</v>
      </c>
      <c r="D28" s="9" t="s">
        <v>44</v>
      </c>
      <c r="E28" s="9" t="s">
        <v>8</v>
      </c>
      <c r="F28" s="9" t="s">
        <v>25</v>
      </c>
      <c r="G28" s="43">
        <v>25000</v>
      </c>
      <c r="H28" s="9" t="s">
        <v>11</v>
      </c>
      <c r="I28" s="27">
        <f t="shared" si="2"/>
        <v>25000</v>
      </c>
      <c r="J28" s="9" t="s">
        <v>13</v>
      </c>
      <c r="K28" s="14" t="s">
        <v>24</v>
      </c>
      <c r="L28" s="32"/>
      <c r="N28" s="58"/>
      <c r="O28" s="31"/>
      <c r="P28" s="31"/>
      <c r="Q28" s="32"/>
    </row>
    <row r="29" spans="1:17" ht="15">
      <c r="A29" s="13">
        <v>14</v>
      </c>
      <c r="B29" s="20">
        <v>2021</v>
      </c>
      <c r="C29" s="9" t="s">
        <v>2</v>
      </c>
      <c r="D29" s="33" t="s">
        <v>48</v>
      </c>
      <c r="E29" s="9" t="s">
        <v>8</v>
      </c>
      <c r="F29" s="9" t="s">
        <v>25</v>
      </c>
      <c r="G29" s="43">
        <v>120000</v>
      </c>
      <c r="H29" s="9" t="s">
        <v>11</v>
      </c>
      <c r="I29" s="27">
        <f t="shared" si="2"/>
        <v>120000</v>
      </c>
      <c r="J29" s="9" t="s">
        <v>13</v>
      </c>
      <c r="K29" s="14" t="s">
        <v>51</v>
      </c>
      <c r="L29" s="32"/>
      <c r="N29" s="58"/>
      <c r="O29" s="32"/>
      <c r="P29" s="31"/>
      <c r="Q29" s="32"/>
    </row>
    <row r="30" spans="1:17" ht="15">
      <c r="A30" s="37">
        <v>15</v>
      </c>
      <c r="B30" s="20">
        <v>2021</v>
      </c>
      <c r="C30" s="9" t="s">
        <v>2</v>
      </c>
      <c r="D30" s="33" t="s">
        <v>52</v>
      </c>
      <c r="E30" s="9" t="s">
        <v>8</v>
      </c>
      <c r="F30" s="9" t="s">
        <v>25</v>
      </c>
      <c r="G30" s="43">
        <f>50000+70000</f>
        <v>120000</v>
      </c>
      <c r="H30" s="9" t="s">
        <v>11</v>
      </c>
      <c r="I30" s="27">
        <f t="shared" si="2"/>
        <v>120000</v>
      </c>
      <c r="J30" s="9" t="s">
        <v>13</v>
      </c>
      <c r="K30" s="14" t="s">
        <v>46</v>
      </c>
      <c r="L30" s="32"/>
      <c r="M30" s="32"/>
      <c r="N30" s="58"/>
      <c r="P30" s="31"/>
      <c r="Q30" s="32"/>
    </row>
    <row r="31" spans="1:17" ht="15">
      <c r="A31" s="13"/>
      <c r="B31" s="20"/>
      <c r="C31" s="9"/>
      <c r="D31" s="11" t="s">
        <v>39</v>
      </c>
      <c r="E31" s="9"/>
      <c r="F31" s="9"/>
      <c r="G31" s="28">
        <f>G13+G14+G15+G16+G17+G20+G21+G23+G24+G25+G26+G27+G28+G29+G30</f>
        <v>1983000</v>
      </c>
      <c r="H31" s="28"/>
      <c r="I31" s="28">
        <f>I13+I14+I15+I16+I19+I25+I27+I30+I29+I17+I24+I28+I23+I18+I26</f>
        <v>1983000</v>
      </c>
      <c r="J31" s="9"/>
      <c r="K31" s="14"/>
      <c r="L31" s="32"/>
      <c r="N31" s="58"/>
      <c r="Q31" s="32"/>
    </row>
    <row r="32" spans="1:17" ht="15">
      <c r="A32" s="13">
        <v>17</v>
      </c>
      <c r="B32" s="20">
        <v>2021</v>
      </c>
      <c r="C32" s="9" t="s">
        <v>2</v>
      </c>
      <c r="D32" s="9" t="s">
        <v>27</v>
      </c>
      <c r="E32" s="9"/>
      <c r="F32" s="9"/>
      <c r="G32" s="27">
        <f>500000-70000</f>
        <v>430000</v>
      </c>
      <c r="H32" s="9" t="s">
        <v>11</v>
      </c>
      <c r="I32" s="27">
        <f>G32</f>
        <v>430000</v>
      </c>
      <c r="J32" s="9"/>
      <c r="K32" s="14" t="s">
        <v>28</v>
      </c>
      <c r="L32" s="32"/>
      <c r="N32" s="58"/>
      <c r="Q32" s="32"/>
    </row>
    <row r="33" spans="1:17" ht="15">
      <c r="A33" s="13">
        <v>18</v>
      </c>
      <c r="B33" s="20">
        <v>2021</v>
      </c>
      <c r="C33" s="9" t="s">
        <v>2</v>
      </c>
      <c r="D33" s="9" t="s">
        <v>29</v>
      </c>
      <c r="E33" s="9" t="s">
        <v>8</v>
      </c>
      <c r="F33" s="9" t="s">
        <v>17</v>
      </c>
      <c r="G33" s="27">
        <v>800000</v>
      </c>
      <c r="H33" s="9" t="s">
        <v>11</v>
      </c>
      <c r="I33" s="27">
        <f aca="true" t="shared" si="3" ref="I33:I39">G33</f>
        <v>800000</v>
      </c>
      <c r="J33" s="9"/>
      <c r="K33" s="14" t="s">
        <v>28</v>
      </c>
      <c r="L33" s="32"/>
      <c r="N33" s="58"/>
      <c r="O33" s="32"/>
      <c r="Q33" s="32"/>
    </row>
    <row r="34" spans="1:17" ht="15">
      <c r="A34" s="13">
        <v>19</v>
      </c>
      <c r="B34" s="20">
        <v>2021</v>
      </c>
      <c r="C34" s="9" t="s">
        <v>2</v>
      </c>
      <c r="D34" s="9" t="s">
        <v>30</v>
      </c>
      <c r="E34" s="9" t="s">
        <v>8</v>
      </c>
      <c r="F34" s="9" t="s">
        <v>17</v>
      </c>
      <c r="G34" s="27">
        <v>110000</v>
      </c>
      <c r="H34" s="9" t="s">
        <v>11</v>
      </c>
      <c r="I34" s="27">
        <f t="shared" si="3"/>
        <v>110000</v>
      </c>
      <c r="J34" s="9"/>
      <c r="K34" s="14" t="s">
        <v>28</v>
      </c>
      <c r="L34" s="32"/>
      <c r="M34" s="45"/>
      <c r="N34" s="58"/>
      <c r="O34" s="32"/>
      <c r="Q34" s="32"/>
    </row>
    <row r="35" spans="1:17" ht="15">
      <c r="A35" s="13">
        <v>20</v>
      </c>
      <c r="B35" s="20">
        <v>2021</v>
      </c>
      <c r="C35" s="9" t="s">
        <v>2</v>
      </c>
      <c r="D35" s="9" t="s">
        <v>31</v>
      </c>
      <c r="E35" s="9" t="s">
        <v>8</v>
      </c>
      <c r="F35" s="9" t="s">
        <v>17</v>
      </c>
      <c r="G35" s="27">
        <v>120000</v>
      </c>
      <c r="H35" s="9" t="s">
        <v>11</v>
      </c>
      <c r="I35" s="27">
        <f t="shared" si="3"/>
        <v>120000</v>
      </c>
      <c r="J35" s="9"/>
      <c r="K35" s="14" t="s">
        <v>28</v>
      </c>
      <c r="L35" s="32"/>
      <c r="N35" s="58"/>
      <c r="Q35" s="32"/>
    </row>
    <row r="36" spans="1:17" ht="15">
      <c r="A36" s="13">
        <v>21</v>
      </c>
      <c r="B36" s="20">
        <v>2021</v>
      </c>
      <c r="C36" s="9" t="s">
        <v>2</v>
      </c>
      <c r="D36" s="9" t="s">
        <v>32</v>
      </c>
      <c r="E36" s="9" t="s">
        <v>8</v>
      </c>
      <c r="F36" s="9" t="s">
        <v>17</v>
      </c>
      <c r="G36" s="27">
        <v>650000</v>
      </c>
      <c r="H36" s="9" t="s">
        <v>11</v>
      </c>
      <c r="I36" s="27">
        <f t="shared" si="3"/>
        <v>650000</v>
      </c>
      <c r="J36" s="9"/>
      <c r="K36" s="14" t="s">
        <v>28</v>
      </c>
      <c r="L36" s="32"/>
      <c r="N36" s="32"/>
      <c r="Q36" s="32"/>
    </row>
    <row r="37" spans="1:17" ht="15">
      <c r="A37" s="13">
        <v>22</v>
      </c>
      <c r="B37" s="20">
        <v>2021</v>
      </c>
      <c r="C37" s="9" t="s">
        <v>2</v>
      </c>
      <c r="D37" s="9" t="s">
        <v>34</v>
      </c>
      <c r="E37" s="9" t="s">
        <v>8</v>
      </c>
      <c r="F37" s="9" t="s">
        <v>17</v>
      </c>
      <c r="G37" s="27">
        <f>G38</f>
        <v>110000</v>
      </c>
      <c r="H37" s="9" t="s">
        <v>11</v>
      </c>
      <c r="I37" s="27">
        <f t="shared" si="3"/>
        <v>110000</v>
      </c>
      <c r="J37" s="9"/>
      <c r="K37" s="14" t="s">
        <v>28</v>
      </c>
      <c r="L37" s="32"/>
      <c r="N37" s="32"/>
      <c r="Q37" s="32"/>
    </row>
    <row r="38" spans="1:17" ht="15">
      <c r="A38" s="15" t="s">
        <v>18</v>
      </c>
      <c r="B38" s="20"/>
      <c r="C38" s="9"/>
      <c r="D38" s="10" t="s">
        <v>35</v>
      </c>
      <c r="E38" s="9"/>
      <c r="F38" s="9"/>
      <c r="G38" s="30">
        <f>120000-30000+20000</f>
        <v>110000</v>
      </c>
      <c r="H38" s="9" t="s">
        <v>11</v>
      </c>
      <c r="I38" s="27">
        <f t="shared" si="3"/>
        <v>110000</v>
      </c>
      <c r="J38" s="9"/>
      <c r="K38" s="14" t="s">
        <v>28</v>
      </c>
      <c r="L38" s="32"/>
      <c r="N38" s="32"/>
      <c r="Q38" s="32"/>
    </row>
    <row r="39" spans="1:17" ht="15">
      <c r="A39" s="13">
        <v>23</v>
      </c>
      <c r="B39" s="20">
        <v>2021</v>
      </c>
      <c r="C39" s="9" t="s">
        <v>2</v>
      </c>
      <c r="D39" s="9" t="s">
        <v>37</v>
      </c>
      <c r="E39" s="9"/>
      <c r="F39" s="9"/>
      <c r="G39" s="27">
        <f>G40+G41</f>
        <v>97000</v>
      </c>
      <c r="H39" s="9" t="s">
        <v>11</v>
      </c>
      <c r="I39" s="27">
        <f t="shared" si="3"/>
        <v>97000</v>
      </c>
      <c r="J39" s="9"/>
      <c r="K39" s="14" t="s">
        <v>28</v>
      </c>
      <c r="L39" s="32"/>
      <c r="N39" s="32"/>
      <c r="O39" s="32"/>
      <c r="Q39" s="32"/>
    </row>
    <row r="40" spans="1:17" ht="15">
      <c r="A40" s="15" t="s">
        <v>18</v>
      </c>
      <c r="B40" s="10"/>
      <c r="C40" s="10"/>
      <c r="D40" s="10" t="s">
        <v>36</v>
      </c>
      <c r="E40" s="9"/>
      <c r="F40" s="9"/>
      <c r="G40" s="30">
        <v>40000</v>
      </c>
      <c r="H40" s="9"/>
      <c r="I40" s="27">
        <f>G40</f>
        <v>40000</v>
      </c>
      <c r="J40" s="9"/>
      <c r="K40" s="14"/>
      <c r="L40" s="32"/>
      <c r="N40" s="32"/>
      <c r="Q40" s="32"/>
    </row>
    <row r="41" spans="1:17" ht="15">
      <c r="A41" s="15" t="s">
        <v>21</v>
      </c>
      <c r="B41" s="10"/>
      <c r="C41" s="10"/>
      <c r="D41" s="10" t="s">
        <v>38</v>
      </c>
      <c r="E41" s="9"/>
      <c r="F41" s="9"/>
      <c r="G41" s="30">
        <f>34000+23000</f>
        <v>57000</v>
      </c>
      <c r="H41" s="9"/>
      <c r="I41" s="27">
        <f>G41</f>
        <v>57000</v>
      </c>
      <c r="J41" s="9"/>
      <c r="K41" s="14"/>
      <c r="L41" s="32"/>
      <c r="N41" s="32"/>
      <c r="Q41" s="32"/>
    </row>
    <row r="42" spans="1:17" ht="15">
      <c r="A42" s="13"/>
      <c r="B42" s="9"/>
      <c r="C42" s="9"/>
      <c r="D42" s="11" t="s">
        <v>72</v>
      </c>
      <c r="E42" s="9"/>
      <c r="F42" s="9"/>
      <c r="G42" s="28">
        <f>G32+G33+G34+G35+G36+G37+G39</f>
        <v>2317000</v>
      </c>
      <c r="H42" s="9"/>
      <c r="I42" s="28">
        <f>I32+I33+I34+I35+I36+I37+I39</f>
        <v>2317000</v>
      </c>
      <c r="J42" s="9"/>
      <c r="K42" s="14"/>
      <c r="N42" s="32"/>
      <c r="Q42" s="32"/>
    </row>
    <row r="43" spans="1:17" ht="15.75" thickBot="1">
      <c r="A43" s="16"/>
      <c r="B43" s="17"/>
      <c r="C43" s="17"/>
      <c r="D43" s="18" t="s">
        <v>73</v>
      </c>
      <c r="E43" s="17"/>
      <c r="F43" s="17"/>
      <c r="G43" s="29">
        <f>G31+G42+G12</f>
        <v>5540000</v>
      </c>
      <c r="H43" s="29"/>
      <c r="I43" s="29">
        <f>I31+I42+I12</f>
        <v>5540000</v>
      </c>
      <c r="J43" s="17"/>
      <c r="K43" s="19"/>
      <c r="N43" s="32"/>
      <c r="Q43" s="32"/>
    </row>
    <row r="44" spans="1:11" ht="15.75">
      <c r="A44" s="7"/>
      <c r="B44" s="7"/>
      <c r="C44" s="7"/>
      <c r="D44" s="5"/>
      <c r="E44" s="12"/>
      <c r="F44" s="12"/>
      <c r="G44" s="12"/>
      <c r="H44" s="6"/>
      <c r="I44" s="7"/>
      <c r="J44" s="7"/>
      <c r="K44" s="7"/>
    </row>
    <row r="45" spans="1:11" ht="15.75">
      <c r="A45" s="7"/>
      <c r="B45" s="7"/>
      <c r="C45" s="7"/>
      <c r="D45" s="5"/>
      <c r="E45" s="12"/>
      <c r="F45" s="12"/>
      <c r="G45" s="12"/>
      <c r="H45" s="6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8" spans="7:12" ht="15">
      <c r="G48" s="32"/>
      <c r="L48" s="32"/>
    </row>
    <row r="49" spans="7:9" ht="15">
      <c r="G49" s="32"/>
      <c r="I49" s="31"/>
    </row>
    <row r="50" ht="15">
      <c r="G50" s="32"/>
    </row>
    <row r="51" ht="15">
      <c r="G51" s="32"/>
    </row>
  </sheetData>
  <sheetProtection/>
  <printOptions/>
  <pageMargins left="0.7" right="0.7" top="0.75" bottom="0.7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2021-06-16T08:20:17Z</cp:lastPrinted>
  <dcterms:created xsi:type="dcterms:W3CDTF">2018-01-16T08:16:24Z</dcterms:created>
  <dcterms:modified xsi:type="dcterms:W3CDTF">2021-06-25T10:06:08Z</dcterms:modified>
  <cp:category/>
  <cp:version/>
  <cp:contentType/>
  <cp:contentStatus/>
</cp:coreProperties>
</file>